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85" activeTab="4"/>
  </bookViews>
  <sheets>
    <sheet name="5.IS " sheetId="1" r:id="rId1"/>
    <sheet name="5.BS" sheetId="2" r:id="rId2"/>
    <sheet name="5.Equity" sheetId="3" r:id="rId3"/>
    <sheet name="5.Cashflow" sheetId="4" r:id="rId4"/>
    <sheet name="5.Notes KLSE " sheetId="5" r:id="rId5"/>
  </sheets>
  <externalReferences>
    <externalReference r:id="rId8"/>
  </externalReferences>
  <definedNames>
    <definedName name="NETT_PROFIT_BEFORE_TAX">'[1]revised'!$A$383</definedName>
    <definedName name="_xlnm.Print_Area" localSheetId="3">'5.Cashflow'!$A$1:$E$73</definedName>
    <definedName name="_xlnm.Print_Area" localSheetId="0">'5.IS '!$A:$H</definedName>
    <definedName name="_xlnm.Print_Area" localSheetId="4">'5.Notes KLSE '!$A$1:$H$320</definedName>
  </definedNames>
  <calcPr fullCalcOnLoad="1"/>
</workbook>
</file>

<file path=xl/sharedStrings.xml><?xml version="1.0" encoding="utf-8"?>
<sst xmlns="http://schemas.openxmlformats.org/spreadsheetml/2006/main" count="373" uniqueCount="238">
  <si>
    <t>GOODWAY INTEGRATED INDUSTRIES BERHAD</t>
  </si>
  <si>
    <t>(Company No. 618972-T)</t>
  </si>
  <si>
    <t>A.</t>
  </si>
  <si>
    <t>EXPLANATORY NOTES TO THE INTERIM FINANCIAL REPORT - FRS 134</t>
  </si>
  <si>
    <t>A1.</t>
  </si>
  <si>
    <t>Basis Of Preparation</t>
  </si>
  <si>
    <t>A2.</t>
  </si>
  <si>
    <t>Audit Report Of Preceding Annual Financial Statements</t>
  </si>
  <si>
    <t>A3.</t>
  </si>
  <si>
    <t>Seasonality or Cyclical</t>
  </si>
  <si>
    <t>A4.</t>
  </si>
  <si>
    <t>Unusual Items</t>
  </si>
  <si>
    <t>A5.</t>
  </si>
  <si>
    <t>Changes In Estimates</t>
  </si>
  <si>
    <t>A6.</t>
  </si>
  <si>
    <t>Debt And Equity Securities</t>
  </si>
  <si>
    <t>A7.</t>
  </si>
  <si>
    <t>Dividend Paid</t>
  </si>
  <si>
    <t>A8.</t>
  </si>
  <si>
    <t>Segment Reporting</t>
  </si>
  <si>
    <t>Segmental information is presented in respect of the Group's business segments:-</t>
  </si>
  <si>
    <t>Cumulative</t>
  </si>
  <si>
    <t>Rubber</t>
  </si>
  <si>
    <t>Retreading</t>
  </si>
  <si>
    <t>Consolidation</t>
  </si>
  <si>
    <t>Quarter ended</t>
  </si>
  <si>
    <t>compound</t>
  </si>
  <si>
    <t>services</t>
  </si>
  <si>
    <t>Others</t>
  </si>
  <si>
    <t>adjustment</t>
  </si>
  <si>
    <t>30.09.05</t>
  </si>
  <si>
    <t>RM'000</t>
  </si>
  <si>
    <t>Revenue from external customers</t>
  </si>
  <si>
    <t>Inter-segment revenue</t>
  </si>
  <si>
    <t>Total revenue</t>
  </si>
  <si>
    <t>Segment results</t>
  </si>
  <si>
    <t>Interest Income</t>
  </si>
  <si>
    <t>Finance cost</t>
  </si>
  <si>
    <t>Profit before taxation</t>
  </si>
  <si>
    <t>Taxation</t>
  </si>
  <si>
    <t>Minority Interest</t>
  </si>
  <si>
    <t>Net Profit for the period</t>
  </si>
  <si>
    <t>A9.</t>
  </si>
  <si>
    <t>Valuation of Property, Plant and Equipment</t>
  </si>
  <si>
    <t>A10.</t>
  </si>
  <si>
    <t>Subsequent Events</t>
  </si>
  <si>
    <t>A11.</t>
  </si>
  <si>
    <t>Changes in the Composition of the Group</t>
  </si>
  <si>
    <t>A12.</t>
  </si>
  <si>
    <t>Contingent Liabilities and Contingent Assets</t>
  </si>
  <si>
    <t>As at 30.9.05</t>
  </si>
  <si>
    <t>As at 31.12.04</t>
  </si>
  <si>
    <t>Contingent Liabilities</t>
  </si>
  <si>
    <t>Corporate guarantee for credit facilities granted to a subsidiary</t>
  </si>
  <si>
    <t>A13.</t>
  </si>
  <si>
    <t>Capital Commitments</t>
  </si>
  <si>
    <t xml:space="preserve">RM'000 </t>
  </si>
  <si>
    <t>(i) Property, plant and equipment</t>
  </si>
  <si>
    <t xml:space="preserve">    - Contracted and balance unpaid</t>
  </si>
  <si>
    <t>B.</t>
  </si>
  <si>
    <t>BURSA MALAYSIA SECURITIES BERHAD LISTING REQUIREMENTS</t>
  </si>
  <si>
    <t>B1.</t>
  </si>
  <si>
    <t>Performance Review</t>
  </si>
  <si>
    <t>Preceding Year</t>
  </si>
  <si>
    <t>Current Year</t>
  </si>
  <si>
    <t>Corresponding</t>
  </si>
  <si>
    <t>Quarter</t>
  </si>
  <si>
    <t>Period-to-date</t>
  </si>
  <si>
    <t>ended</t>
  </si>
  <si>
    <t>30.09.04</t>
  </si>
  <si>
    <t>Revenue</t>
  </si>
  <si>
    <t>Profit before tax</t>
  </si>
  <si>
    <t>Profit after tax and before Minority Interest</t>
  </si>
  <si>
    <t>Profit after tax and Minority Interest</t>
  </si>
  <si>
    <t>B2.</t>
  </si>
  <si>
    <t>Comparison Of The Current Quarter Results Against Preceding Quarter</t>
  </si>
  <si>
    <t>Current Quarter</t>
  </si>
  <si>
    <t>Preceding Quarter</t>
  </si>
  <si>
    <t>ended 30.9.05</t>
  </si>
  <si>
    <t>ended 30.6.05</t>
  </si>
  <si>
    <t>B3.</t>
  </si>
  <si>
    <t>Prospects</t>
  </si>
  <si>
    <t>B4.</t>
  </si>
  <si>
    <t>Profit forecast</t>
  </si>
  <si>
    <t>B5.</t>
  </si>
  <si>
    <t>Taxation Charge</t>
  </si>
  <si>
    <t>The taxation comprises the following :</t>
  </si>
  <si>
    <t>Ended</t>
  </si>
  <si>
    <t>Based on results for the period</t>
  </si>
  <si>
    <t>- Current taxation</t>
  </si>
  <si>
    <t>- Prior year</t>
  </si>
  <si>
    <t>Deferred taxation</t>
  </si>
  <si>
    <t>Tax expense</t>
  </si>
  <si>
    <t>B6.</t>
  </si>
  <si>
    <t>Unquoted Investments and/or Properties</t>
  </si>
  <si>
    <t>B7.</t>
  </si>
  <si>
    <t>Quoted Securities</t>
  </si>
  <si>
    <t>B8.</t>
  </si>
  <si>
    <t>Corporate Proposal</t>
  </si>
  <si>
    <t>B9.</t>
  </si>
  <si>
    <t>Group Borrowings</t>
  </si>
  <si>
    <t>The Group borrowings as at 30 September 2005 were as follows :-</t>
  </si>
  <si>
    <t>Secured</t>
  </si>
  <si>
    <t>Unsecured</t>
  </si>
  <si>
    <t>Total</t>
  </si>
  <si>
    <t>Short term borrowings</t>
  </si>
  <si>
    <t xml:space="preserve"> - Local currency (RM)</t>
  </si>
  <si>
    <t xml:space="preserve"> - Foreign currency (AUD)</t>
  </si>
  <si>
    <t>Long term borrowings</t>
  </si>
  <si>
    <t>B10.</t>
  </si>
  <si>
    <t>Off Balance Sheet Financial Instruments</t>
  </si>
  <si>
    <t>As at</t>
  </si>
  <si>
    <t>Forward foreign exchange contracts</t>
  </si>
  <si>
    <t>B11.</t>
  </si>
  <si>
    <t>Material litigation</t>
  </si>
  <si>
    <t>B12.</t>
  </si>
  <si>
    <t>Proposed Dividend</t>
  </si>
  <si>
    <t>B13.</t>
  </si>
  <si>
    <t>Earnings Per Share (EPS)</t>
  </si>
  <si>
    <t>Basic EPS</t>
  </si>
  <si>
    <t>Net profit attributable to the shareholders (RM'000)</t>
  </si>
  <si>
    <t>Weighted average number of shares ('000)</t>
  </si>
  <si>
    <t>Basic Earnings Per Share (sen)</t>
  </si>
  <si>
    <t>Diluted EPS</t>
  </si>
  <si>
    <t>CONDENSED CONSOLIDATED INCOME STATEMENTS</t>
  </si>
  <si>
    <t>FOR THE THIRD QUARTER ENDED 30 SEPTEMBER 2005</t>
  </si>
  <si>
    <t>(The figures have not been audited)</t>
  </si>
  <si>
    <t>Individual Quarter</t>
  </si>
  <si>
    <t>Cumulative Quarter</t>
  </si>
  <si>
    <t>Cost of sales</t>
  </si>
  <si>
    <t>Gross profit</t>
  </si>
  <si>
    <t>Operating expenses</t>
  </si>
  <si>
    <t>Other operating income</t>
  </si>
  <si>
    <t>Profit from operations</t>
  </si>
  <si>
    <t>Profit from operations after finance cost</t>
  </si>
  <si>
    <t>Share of results of associated company</t>
  </si>
  <si>
    <t xml:space="preserve">Profit after tax </t>
  </si>
  <si>
    <t>Minority interest</t>
  </si>
  <si>
    <t>Profit for the period</t>
  </si>
  <si>
    <t>Earnings per share (sen)</t>
  </si>
  <si>
    <t>Diluted earnings per share (sen)</t>
  </si>
  <si>
    <t>N/A</t>
  </si>
  <si>
    <t>CONDENSED CONSOLIDATED  BALANCE SHEETS AS AT 30 SEPTEMBER 2005</t>
  </si>
  <si>
    <t>As At End</t>
  </si>
  <si>
    <t xml:space="preserve">of Current </t>
  </si>
  <si>
    <t>Audited</t>
  </si>
  <si>
    <t>As At</t>
  </si>
  <si>
    <t>31.12.04</t>
  </si>
  <si>
    <t>Property, plant and equipment</t>
  </si>
  <si>
    <t>Deferred tax asset</t>
  </si>
  <si>
    <t>Intangible Assets</t>
  </si>
  <si>
    <t>Current assets</t>
  </si>
  <si>
    <t>Inventories</t>
  </si>
  <si>
    <t>Receivables</t>
  </si>
  <si>
    <t>Tax recoverable</t>
  </si>
  <si>
    <t>Cash and cash equivalents</t>
  </si>
  <si>
    <t>Current liabilities</t>
  </si>
  <si>
    <t>Payables</t>
  </si>
  <si>
    <t xml:space="preserve">Net current assets </t>
  </si>
  <si>
    <t>Share capital</t>
  </si>
  <si>
    <t>Reserve</t>
  </si>
  <si>
    <t>Shareholders' funds</t>
  </si>
  <si>
    <t>Negative goodwill</t>
  </si>
  <si>
    <t>Net Tangible Assets per share (RM)</t>
  </si>
  <si>
    <t>CONDENSED CONSOLIDATED STATEMENT OF CHANGES IN EQUITY</t>
  </si>
  <si>
    <t>FOR THE FINANCIAL YEAR ENDED 30 SEPTEMBER 2005</t>
  </si>
  <si>
    <t>Non Distribution</t>
  </si>
  <si>
    <t>Distribution</t>
  </si>
  <si>
    <t>Share</t>
  </si>
  <si>
    <t>Translation</t>
  </si>
  <si>
    <t>Retained</t>
  </si>
  <si>
    <t>Capital</t>
  </si>
  <si>
    <t>Premium</t>
  </si>
  <si>
    <t>Profit/(Loss)</t>
  </si>
  <si>
    <t>Balance as at 1 January 2005</t>
  </si>
  <si>
    <t xml:space="preserve">Recognition of excess interest in acquired  </t>
  </si>
  <si>
    <t>subsidiaries in prior year</t>
  </si>
  <si>
    <t>Restated balance as at 1 January 2005</t>
  </si>
  <si>
    <t xml:space="preserve">Expense incurred in connection with </t>
  </si>
  <si>
    <t xml:space="preserve">  issuance of shares</t>
  </si>
  <si>
    <t>Exchange differences on</t>
  </si>
  <si>
    <t xml:space="preserve">  translation of foreign subsidiary</t>
  </si>
  <si>
    <t>Net profit/(loss) not recognized in</t>
  </si>
  <si>
    <t xml:space="preserve">  the income statement</t>
  </si>
  <si>
    <t>Dividend declared</t>
  </si>
  <si>
    <t>Balance as at 30 September 2005</t>
  </si>
  <si>
    <t>Balance as at 1 January 2004</t>
  </si>
  <si>
    <t>*</t>
  </si>
  <si>
    <t>Issuance of shares</t>
  </si>
  <si>
    <t xml:space="preserve">  -Acquisition of subsidiaries</t>
  </si>
  <si>
    <t xml:space="preserve">  -Public issue</t>
  </si>
  <si>
    <t>Net profit for the period</t>
  </si>
  <si>
    <t>Balance as at 30 September 2004</t>
  </si>
  <si>
    <t>Notes :</t>
  </si>
  <si>
    <t>* Represents RM2.00</t>
  </si>
  <si>
    <t>CONDENSED CONSOLIDATED CASH FLOW STATEMENTS</t>
  </si>
  <si>
    <t>Cash flows from operating activities</t>
  </si>
  <si>
    <t>Adjustments for :</t>
  </si>
  <si>
    <t>Depreciation</t>
  </si>
  <si>
    <t>Amortisation of negative goodwill</t>
  </si>
  <si>
    <t>Excess interest in acquired of subsidiaries</t>
  </si>
  <si>
    <t>Unrealized loss on foreign exchange</t>
  </si>
  <si>
    <t>Interest income</t>
  </si>
  <si>
    <t>Interest expenses</t>
  </si>
  <si>
    <t>Share of loss from associated company</t>
  </si>
  <si>
    <t xml:space="preserve">Operating profit before working capital changes </t>
  </si>
  <si>
    <t>Increase/Decrease in working capital</t>
  </si>
  <si>
    <t xml:space="preserve">Inventories </t>
  </si>
  <si>
    <t>Cash generated used in operations</t>
  </si>
  <si>
    <t>Interest received</t>
  </si>
  <si>
    <t>Interest paid</t>
  </si>
  <si>
    <t>Taxation paid</t>
  </si>
  <si>
    <t>Net cash flow used in operating activities</t>
  </si>
  <si>
    <t>Cash flows from investing activities</t>
  </si>
  <si>
    <t>Dividend paid</t>
  </si>
  <si>
    <t xml:space="preserve">Purchase of property, plant and equipment </t>
  </si>
  <si>
    <t xml:space="preserve">Proceeds from disposal of property, plant and equipment </t>
  </si>
  <si>
    <t>Net cash outflow on acquisition of subsidiaries</t>
  </si>
  <si>
    <t>Investment in associated company</t>
  </si>
  <si>
    <t>Net cash flow used in investing activities</t>
  </si>
  <si>
    <t>Cash flows from financing activities</t>
  </si>
  <si>
    <t>Proceeds/(Repayment) of borrowings</t>
  </si>
  <si>
    <t>Repayment of hire purchase creditors</t>
  </si>
  <si>
    <t>Corporate loan drawdown</t>
  </si>
  <si>
    <t>Proceeds from share issuance</t>
  </si>
  <si>
    <t>Repayment of listing expenses</t>
  </si>
  <si>
    <t>Exchange differences on translation of the financial statements of</t>
  </si>
  <si>
    <t>foreign subsidiary</t>
  </si>
  <si>
    <t>Net changes in cash and cash equivalents</t>
  </si>
  <si>
    <t>Cash and cash equivalents at beginning of period</t>
  </si>
  <si>
    <t>Cash and cash equivalents at end of period</t>
  </si>
  <si>
    <t>Cash and cash equivalents comprises of</t>
  </si>
  <si>
    <t>Cash and bank balances</t>
  </si>
  <si>
    <t>Bank Overdraft</t>
  </si>
  <si>
    <t>* Represent RM2.00</t>
  </si>
  <si>
    <t>Net cash flow generated from financing activities</t>
  </si>
  <si>
    <t>Gain on disposal of property, plant &amp; equipment</t>
  </si>
  <si>
    <t>There was no profit forecast and/or profit guarantee given by the Group.</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</si>
</sst>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0_);[Red]\(0.00\)"/>
    <numFmt numFmtId="167" formatCode="_(* #,##0_);_(* \(#,##0\);_(* &quot;-&quot;??_);_(@_)"/>
    <numFmt numFmtId="168" formatCode="#,##0.000_);\(#,##0.000\)"/>
    <numFmt numFmtId="169" formatCode="0.0%"/>
    <numFmt numFmtId="170" formatCode="0.0000"/>
    <numFmt numFmtId="171" formatCode="0.000"/>
    <numFmt numFmtId="172" formatCode="_(* #,##0.0000_);_(* \(#,##0.0000\);_(* &quot;-&quot;??_);_(@_)"/>
    <numFmt numFmtId="173" formatCode="#,##0.000;\-#,##0.000"/>
    <numFmt numFmtId="174" formatCode="_-* #,##0_-;\-* #,##0_-;_-* &quot;-&quot;??_-;_-@_-"/>
    <numFmt numFmtId="175" formatCode="#,##0.00_ ;\-#,##0.00\ "/>
    <numFmt numFmtId="176" formatCode="#,##0.0000;\-#,##0.0000"/>
    <numFmt numFmtId="177" formatCode="#,##0.0000_);\(#,##0.0000\)"/>
    <numFmt numFmtId="178" formatCode="_(* #,##0.00_);_(* \(#,##0.00\);_(* &quot;-&quot;_);_(@_)"/>
    <numFmt numFmtId="179" formatCode="0.0"/>
    <numFmt numFmtId="180" formatCode="#,##0.0"/>
    <numFmt numFmtId="181" formatCode="[$-409]dd\-mmm\-yy;@"/>
    <numFmt numFmtId="182" formatCode="_(* #,##0.0_);_(* \(#,##0.0\);_(* &quot;-&quot;??_);_(@_)"/>
    <numFmt numFmtId="183" formatCode="#,##0.00000"/>
    <numFmt numFmtId="184" formatCode="#,##0.0_);\(#,##0.0\)"/>
    <numFmt numFmtId="185" formatCode="#,##0.00000_);\(#,##0.00000\)"/>
    <numFmt numFmtId="186" formatCode="#,##0.0000"/>
    <numFmt numFmtId="187" formatCode="#,##0.000000_);\(#,##0.000000\)"/>
    <numFmt numFmtId="188" formatCode="#,##0.00000;\-#,##0.00000"/>
    <numFmt numFmtId="189" formatCode="0.00000"/>
    <numFmt numFmtId="190" formatCode="#,##0.00;\(#,##0.00\)"/>
    <numFmt numFmtId="191" formatCode="_(* #,##0_);_(* \(#,##0\);_(* &quot;-&quot;?_);_(@_)"/>
    <numFmt numFmtId="192" formatCode="mmm\-yyyy"/>
    <numFmt numFmtId="193" formatCode="#,##0.000;[Red]\-#,##0.000"/>
    <numFmt numFmtId="194" formatCode="#,##0.0000;[Red]\-#,##0.0000"/>
    <numFmt numFmtId="195" formatCode="#,##0;[Red]\(#,##0\)"/>
    <numFmt numFmtId="196" formatCode="#,##0.000_);[Red]\(#,##0.000\)"/>
    <numFmt numFmtId="197" formatCode="#,##0.0_);[Red]\(#,##0.0\)"/>
    <numFmt numFmtId="198" formatCode="_(* #,##0.000_);_(* \(#,##0.000\);_(* &quot;-&quot;??_);_(@_)"/>
    <numFmt numFmtId="199" formatCode="_-* #,##0.0000_-;\-* #,##0.0000_-;_-* &quot;-&quot;??_-;_-@_-"/>
    <numFmt numFmtId="200" formatCode="_(* #,##0.000_);_(* \(#,##0.000\);_(* &quot;-&quot;_);_(@_)"/>
    <numFmt numFmtId="201" formatCode="#,##0_ ;\-#,##0\ "/>
    <numFmt numFmtId="202" formatCode="#,##0;\(#,##0\)"/>
    <numFmt numFmtId="203" formatCode="#,_);\(#,\)"/>
    <numFmt numFmtId="204" formatCode="0,000"/>
    <numFmt numFmtId="205" formatCode="#\ ??/1000"/>
    <numFmt numFmtId="206" formatCode="#,##0.0000000_);\(#,##0.0000000\)"/>
    <numFmt numFmtId="207" formatCode="#,##0.00;\-#,##0.00"/>
    <numFmt numFmtId="208" formatCode="#,##0.0;\-#,##0.0"/>
    <numFmt numFmtId="209" formatCode="#,##0;\-#,##0"/>
    <numFmt numFmtId="210" formatCode="_(* #,##0.0000_);_(* \(#,##0.0000\);_(* &quot;-&quot;????_);_(@_)"/>
    <numFmt numFmtId="211" formatCode="_-&quot;RM&quot;* #,##0_-;\-&quot;RM&quot;* #,##0_-;_-&quot;RM&quot;* &quot;-&quot;_-;_-@_-"/>
    <numFmt numFmtId="212" formatCode="_-&quot;RM&quot;* #,##0.00_-;\-&quot;RM&quot;* #,##0.00_-;_-&quot;RM&quot;* &quot;-&quot;??_-;_-@_-"/>
    <numFmt numFmtId="213" formatCode="_(* #,##0.0_);_(* \(#,##0.0\);_(* &quot;-&quot;?_);_(@_)"/>
    <numFmt numFmtId="214" formatCode="0.000%"/>
    <numFmt numFmtId="215" formatCode="_-&quot;$&quot;* #,##0.00_-;\-&quot;$&quot;* #,##0.00_-;_-&quot;$&quot;* &quot;-&quot;??_-;_-@_-"/>
    <numFmt numFmtId="216" formatCode="0.00_ ;\-0.00\ "/>
    <numFmt numFmtId="217" formatCode="#,##0.00000000_);\(#,##0.00000000\)"/>
    <numFmt numFmtId="218" formatCode="#,##0.000000000_);\(#,##0.000000000\)"/>
    <numFmt numFmtId="219" formatCode="#,##0.0000000000_);\(#,##0.0000000000\)"/>
    <numFmt numFmtId="220" formatCode="#,##0.00000000000_);\(#,##0.00000000000\)"/>
    <numFmt numFmtId="221" formatCode="_-* #,##0.0_-;\-* #,##0.0_-;_-* &quot;-&quot;??_-;_-@_-"/>
    <numFmt numFmtId="222" formatCode="_(* #,##0.00000_);_(* \(#,##0.00000\);_(* &quot;-&quot;??_);_(@_)"/>
    <numFmt numFmtId="223" formatCode="_(* #,##0.000000_);_(* \(#,##0.000000\);_(* &quot;-&quot;??_);_(@_)"/>
    <numFmt numFmtId="224" formatCode="#,##0.000"/>
    <numFmt numFmtId="225" formatCode="_(* #,##0.000000000_);_(* \(#,##0.000000000\);_(* &quot;-&quot;?????????_);_(@_)"/>
  </numFmts>
  <fonts count="17">
    <font>
      <sz val="10"/>
      <name val="Arial"/>
      <family val="2"/>
    </font>
    <font>
      <u val="single"/>
      <sz val="10"/>
      <color indexed="36"/>
      <name val="Arial"/>
      <family val="2"/>
    </font>
    <font>
      <u val="single"/>
      <sz val="10"/>
      <color indexed="12"/>
      <name val="Arial"/>
      <family val="2"/>
    </font>
    <font>
      <b/>
      <sz val="10"/>
      <name val="Times New Roman"/>
      <family val="1"/>
    </font>
    <font>
      <sz val="10"/>
      <name val="Times New Roman"/>
      <family val="1"/>
    </font>
    <font>
      <b/>
      <sz val="8"/>
      <name val="Times New Roman"/>
      <family val="1"/>
    </font>
    <font>
      <u val="single"/>
      <sz val="10"/>
      <name val="Times New Roman"/>
      <family val="1"/>
    </font>
    <font>
      <i/>
      <sz val="10"/>
      <name val="Times New Roman"/>
      <family val="1"/>
    </font>
    <font>
      <b/>
      <u val="single"/>
      <sz val="10"/>
      <name val="Times New Roman"/>
      <family val="1"/>
    </font>
    <font>
      <sz val="6"/>
      <name val="Times New Roman"/>
      <family val="1"/>
    </font>
    <font>
      <sz val="9"/>
      <name val="Times New Roman"/>
      <family val="1"/>
    </font>
    <font>
      <sz val="10"/>
      <color indexed="8"/>
      <name val="Times New Roman"/>
      <family val="1"/>
    </font>
    <font>
      <sz val="10"/>
      <color indexed="10"/>
      <name val="Times New Roman"/>
      <family val="1"/>
    </font>
    <font>
      <sz val="10"/>
      <color indexed="53"/>
      <name val="Times New Roman"/>
      <family val="1"/>
    </font>
    <font>
      <sz val="10"/>
      <color indexed="18"/>
      <name val="Arial"/>
      <family val="2"/>
    </font>
    <font>
      <sz val="10"/>
      <color indexed="12"/>
      <name val="Times New Roman"/>
      <family val="1"/>
    </font>
    <font>
      <b/>
      <sz val="10"/>
      <color indexed="12"/>
      <name val="Times New Roman"/>
      <family val="1"/>
    </font>
  </fonts>
  <fills count="2">
    <fill>
      <patternFill/>
    </fill>
    <fill>
      <patternFill patternType="gray125"/>
    </fill>
  </fills>
  <borders count="1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37">
    <xf numFmtId="0" fontId="0" fillId="0" borderId="0" xfId="0" applyAlignment="1">
      <alignment/>
    </xf>
    <xf numFmtId="0" fontId="3" fillId="0" borderId="0" xfId="23" applyFont="1" applyBorder="1" applyAlignment="1">
      <alignment/>
      <protection/>
    </xf>
    <xf numFmtId="0" fontId="4" fillId="0" borderId="0" xfId="23" applyFont="1">
      <alignment/>
      <protection/>
    </xf>
    <xf numFmtId="0" fontId="5" fillId="0" borderId="0" xfId="23" applyFont="1" applyBorder="1" applyAlignment="1">
      <alignment/>
      <protection/>
    </xf>
    <xf numFmtId="0" fontId="3" fillId="0" borderId="0" xfId="23" applyFont="1" applyBorder="1" applyAlignment="1">
      <alignment horizontal="left"/>
      <protection/>
    </xf>
    <xf numFmtId="0" fontId="3" fillId="0" borderId="0" xfId="23" applyFont="1" applyAlignment="1">
      <alignment horizontal="left"/>
      <protection/>
    </xf>
    <xf numFmtId="0" fontId="3" fillId="0" borderId="0" xfId="23" applyFont="1">
      <alignment/>
      <protection/>
    </xf>
    <xf numFmtId="0" fontId="3" fillId="0" borderId="0" xfId="23" applyFont="1" applyBorder="1" applyAlignment="1" quotePrefix="1">
      <alignment horizontal="left"/>
      <protection/>
    </xf>
    <xf numFmtId="0" fontId="4" fillId="0" borderId="0" xfId="23" applyFont="1" applyFill="1">
      <alignment/>
      <protection/>
    </xf>
    <xf numFmtId="0" fontId="4" fillId="0" borderId="0" xfId="23" applyFont="1" applyBorder="1">
      <alignment/>
      <protection/>
    </xf>
    <xf numFmtId="0" fontId="3" fillId="0" borderId="0" xfId="23" applyFont="1" applyFill="1">
      <alignment/>
      <protection/>
    </xf>
    <xf numFmtId="0" fontId="4" fillId="0" borderId="0" xfId="21" applyFont="1" applyFill="1">
      <alignment/>
      <protection/>
    </xf>
    <xf numFmtId="0" fontId="4" fillId="0" borderId="0" xfId="21" applyFont="1" applyFill="1" applyAlignment="1">
      <alignment horizontal="center"/>
      <protection/>
    </xf>
    <xf numFmtId="0" fontId="0" fillId="0" borderId="0" xfId="21" applyFont="1" applyFill="1" applyAlignment="1">
      <alignment horizontal="center"/>
      <protection/>
    </xf>
    <xf numFmtId="0" fontId="4" fillId="0" borderId="0" xfId="23" applyFont="1" applyAlignment="1">
      <alignment horizontal="center"/>
      <protection/>
    </xf>
    <xf numFmtId="0" fontId="6" fillId="0" borderId="0" xfId="23" applyFont="1" applyAlignment="1">
      <alignment horizontal="center"/>
      <protection/>
    </xf>
    <xf numFmtId="0" fontId="6" fillId="0" borderId="0" xfId="21" applyFont="1" applyFill="1" applyAlignment="1">
      <alignment horizontal="center"/>
      <protection/>
    </xf>
    <xf numFmtId="0" fontId="6" fillId="0" borderId="0" xfId="21" applyFont="1" applyFill="1" applyBorder="1" applyAlignment="1">
      <alignment horizontal="center"/>
      <protection/>
    </xf>
    <xf numFmtId="15" fontId="6" fillId="0" borderId="0" xfId="23" applyNumberFormat="1" applyFont="1" applyAlignment="1">
      <alignment horizontal="center"/>
      <protection/>
    </xf>
    <xf numFmtId="0" fontId="4" fillId="0" borderId="0" xfId="21" applyFont="1" applyFill="1" applyBorder="1" applyAlignment="1">
      <alignment horizontal="center"/>
      <protection/>
    </xf>
    <xf numFmtId="0" fontId="7" fillId="0" borderId="0" xfId="21" applyFont="1" applyFill="1">
      <alignment/>
      <protection/>
    </xf>
    <xf numFmtId="0" fontId="0" fillId="0" borderId="0" xfId="21" applyFont="1" applyFill="1">
      <alignment/>
      <protection/>
    </xf>
    <xf numFmtId="167" fontId="4" fillId="0" borderId="0" xfId="15" applyNumberFormat="1" applyFont="1" applyFill="1" applyAlignment="1">
      <alignment horizontal="center"/>
    </xf>
    <xf numFmtId="167" fontId="4" fillId="0" borderId="0" xfId="15" applyNumberFormat="1" applyFont="1" applyFill="1" applyBorder="1" applyAlignment="1">
      <alignment horizontal="center"/>
    </xf>
    <xf numFmtId="167" fontId="4" fillId="0" borderId="1" xfId="15" applyNumberFormat="1" applyFont="1" applyFill="1" applyBorder="1" applyAlignment="1">
      <alignment horizontal="center"/>
    </xf>
    <xf numFmtId="167" fontId="0" fillId="0" borderId="0" xfId="15" applyNumberFormat="1" applyFont="1" applyFill="1" applyAlignment="1">
      <alignment horizontal="center"/>
    </xf>
    <xf numFmtId="167" fontId="4" fillId="0" borderId="2" xfId="15" applyNumberFormat="1" applyFont="1" applyFill="1" applyBorder="1" applyAlignment="1">
      <alignment horizontal="center"/>
    </xf>
    <xf numFmtId="167" fontId="4" fillId="0" borderId="0" xfId="23" applyNumberFormat="1" applyFont="1">
      <alignment/>
      <protection/>
    </xf>
    <xf numFmtId="16" fontId="4" fillId="0" borderId="0" xfId="23" applyNumberFormat="1" applyFont="1" applyAlignment="1">
      <alignment horizontal="center"/>
      <protection/>
    </xf>
    <xf numFmtId="167" fontId="4" fillId="0" borderId="3" xfId="15" applyNumberFormat="1" applyFont="1" applyBorder="1" applyAlignment="1">
      <alignment/>
    </xf>
    <xf numFmtId="0" fontId="4" fillId="0" borderId="0" xfId="23" applyFont="1" applyAlignment="1">
      <alignment horizontal="right"/>
      <protection/>
    </xf>
    <xf numFmtId="3" fontId="4" fillId="0" borderId="3" xfId="23" applyNumberFormat="1" applyFont="1" applyBorder="1" applyAlignment="1">
      <alignment horizontal="right"/>
      <protection/>
    </xf>
    <xf numFmtId="0" fontId="8" fillId="0" borderId="0" xfId="23" applyFont="1">
      <alignment/>
      <protection/>
    </xf>
    <xf numFmtId="0" fontId="4" fillId="0" borderId="0" xfId="23" applyFont="1" applyFill="1" applyAlignment="1">
      <alignment horizontal="center"/>
      <protection/>
    </xf>
    <xf numFmtId="167" fontId="4" fillId="0" borderId="0" xfId="15" applyNumberFormat="1" applyFont="1" applyAlignment="1">
      <alignment horizontal="center"/>
    </xf>
    <xf numFmtId="167" fontId="4" fillId="0" borderId="0" xfId="15" applyNumberFormat="1" applyFont="1" applyFill="1" applyAlignment="1">
      <alignment/>
    </xf>
    <xf numFmtId="167" fontId="4" fillId="0" borderId="0" xfId="15" applyNumberFormat="1" applyFont="1" applyAlignment="1">
      <alignment/>
    </xf>
    <xf numFmtId="0" fontId="4" fillId="0" borderId="0" xfId="23" applyFont="1" applyAlignment="1">
      <alignment horizontal="left"/>
      <protection/>
    </xf>
    <xf numFmtId="0" fontId="3" fillId="0" borderId="0" xfId="23" applyFont="1" applyFill="1" applyBorder="1" applyAlignment="1">
      <alignment horizontal="left"/>
      <protection/>
    </xf>
    <xf numFmtId="0" fontId="4" fillId="0" borderId="0" xfId="23" applyFont="1" applyFill="1" applyBorder="1">
      <alignment/>
      <protection/>
    </xf>
    <xf numFmtId="167" fontId="4" fillId="0" borderId="0" xfId="15" applyNumberFormat="1" applyFont="1" applyFill="1" applyBorder="1" applyAlignment="1">
      <alignment/>
    </xf>
    <xf numFmtId="0" fontId="4" fillId="0" borderId="0" xfId="23" applyFont="1" applyFill="1" quotePrefix="1">
      <alignment/>
      <protection/>
    </xf>
    <xf numFmtId="167" fontId="4" fillId="0" borderId="0" xfId="15" applyNumberFormat="1" applyFont="1" applyAlignment="1">
      <alignment horizontal="right"/>
    </xf>
    <xf numFmtId="167" fontId="4" fillId="0" borderId="0" xfId="15" applyNumberFormat="1" applyFont="1" applyBorder="1" applyAlignment="1">
      <alignment horizontal="right"/>
    </xf>
    <xf numFmtId="0" fontId="4" fillId="0" borderId="0" xfId="23" applyFont="1" quotePrefix="1">
      <alignment/>
      <protection/>
    </xf>
    <xf numFmtId="167" fontId="4" fillId="0" borderId="2" xfId="15" applyNumberFormat="1" applyFont="1" applyBorder="1" applyAlignment="1">
      <alignment horizontal="right"/>
    </xf>
    <xf numFmtId="167" fontId="4" fillId="0" borderId="1" xfId="15" applyNumberFormat="1" applyFont="1" applyBorder="1" applyAlignment="1">
      <alignment horizontal="right"/>
    </xf>
    <xf numFmtId="167" fontId="9" fillId="0" borderId="0" xfId="23" applyNumberFormat="1" applyFont="1" applyFill="1" applyBorder="1" applyAlignment="1">
      <alignment horizontal="right"/>
      <protection/>
    </xf>
    <xf numFmtId="41" fontId="4" fillId="0" borderId="0" xfId="23" applyNumberFormat="1" applyFont="1" applyFill="1">
      <alignment/>
      <protection/>
    </xf>
    <xf numFmtId="41" fontId="4" fillId="0" borderId="0" xfId="23" applyNumberFormat="1" applyFont="1" applyFill="1" applyBorder="1">
      <alignment/>
      <protection/>
    </xf>
    <xf numFmtId="0" fontId="4" fillId="0" borderId="0" xfId="23" applyFont="1" applyFill="1" applyAlignment="1">
      <alignment horizontal="right"/>
      <protection/>
    </xf>
    <xf numFmtId="41" fontId="4" fillId="0" borderId="0" xfId="23" applyNumberFormat="1" applyFont="1">
      <alignment/>
      <protection/>
    </xf>
    <xf numFmtId="41" fontId="4" fillId="0" borderId="4" xfId="23" applyNumberFormat="1" applyFont="1" applyFill="1" applyBorder="1">
      <alignment/>
      <protection/>
    </xf>
    <xf numFmtId="41" fontId="4" fillId="0" borderId="1" xfId="23" applyNumberFormat="1" applyFont="1" applyFill="1" applyBorder="1">
      <alignment/>
      <protection/>
    </xf>
    <xf numFmtId="0" fontId="10" fillId="0" borderId="0" xfId="23" applyFont="1" applyAlignment="1">
      <alignment horizontal="right"/>
      <protection/>
    </xf>
    <xf numFmtId="0" fontId="6" fillId="0" borderId="0" xfId="23" applyFont="1">
      <alignment/>
      <protection/>
    </xf>
    <xf numFmtId="41" fontId="4" fillId="0" borderId="3" xfId="23" applyNumberFormat="1" applyFont="1" applyFill="1" applyBorder="1" applyAlignment="1">
      <alignment horizontal="center"/>
      <protection/>
    </xf>
    <xf numFmtId="41" fontId="4" fillId="0" borderId="0" xfId="23" applyNumberFormat="1" applyFont="1" applyFill="1" applyBorder="1" applyAlignment="1">
      <alignment horizontal="center"/>
      <protection/>
    </xf>
    <xf numFmtId="178" fontId="4" fillId="0" borderId="0" xfId="23" applyNumberFormat="1" applyFont="1" applyFill="1" applyBorder="1" applyAlignment="1">
      <alignment horizontal="center"/>
      <protection/>
    </xf>
    <xf numFmtId="41" fontId="4" fillId="0" borderId="0" xfId="23" applyNumberFormat="1" applyFont="1" applyFill="1" applyAlignment="1">
      <alignment horizontal="center"/>
      <protection/>
    </xf>
    <xf numFmtId="39" fontId="4" fillId="0" borderId="3" xfId="23" applyNumberFormat="1" applyFont="1" applyFill="1" applyBorder="1" applyAlignment="1">
      <alignment horizontal="right"/>
      <protection/>
    </xf>
    <xf numFmtId="39" fontId="4" fillId="0" borderId="0" xfId="23" applyNumberFormat="1" applyFont="1" applyFill="1" applyBorder="1" applyAlignment="1">
      <alignment horizontal="right"/>
      <protection/>
    </xf>
    <xf numFmtId="178" fontId="4" fillId="0" borderId="0" xfId="23" applyNumberFormat="1" applyFont="1" applyBorder="1" applyAlignment="1">
      <alignment horizontal="center"/>
      <protection/>
    </xf>
    <xf numFmtId="0" fontId="10" fillId="0" borderId="0" xfId="23" applyFont="1" applyAlignment="1">
      <alignment horizontal="center"/>
      <protection/>
    </xf>
    <xf numFmtId="41" fontId="10" fillId="0" borderId="0" xfId="23" applyNumberFormat="1" applyFont="1" applyAlignment="1">
      <alignment horizontal="center"/>
      <protection/>
    </xf>
    <xf numFmtId="0" fontId="3" fillId="0" borderId="0" xfId="23" applyFont="1" applyAlignment="1">
      <alignment/>
      <protection/>
    </xf>
    <xf numFmtId="0" fontId="14" fillId="0" borderId="0" xfId="0" applyFont="1" applyAlignment="1">
      <alignment/>
    </xf>
    <xf numFmtId="0" fontId="5" fillId="0" borderId="0" xfId="23" applyFont="1" applyAlignment="1" quotePrefix="1">
      <alignment/>
      <protection/>
    </xf>
    <xf numFmtId="167" fontId="4" fillId="0" borderId="2" xfId="15" applyNumberFormat="1" applyFont="1" applyBorder="1" applyAlignment="1">
      <alignment/>
    </xf>
    <xf numFmtId="167" fontId="4" fillId="0" borderId="2" xfId="15" applyNumberFormat="1" applyFont="1" applyBorder="1" applyAlignment="1">
      <alignment horizontal="center"/>
    </xf>
    <xf numFmtId="167" fontId="4" fillId="0" borderId="0" xfId="15" applyNumberFormat="1" applyFont="1" applyBorder="1" applyAlignment="1">
      <alignment horizontal="center"/>
    </xf>
    <xf numFmtId="167" fontId="4" fillId="0" borderId="0" xfId="15" applyNumberFormat="1" applyFont="1" applyBorder="1" applyAlignment="1">
      <alignment/>
    </xf>
    <xf numFmtId="43" fontId="4" fillId="0" borderId="3" xfId="15" applyFont="1" applyFill="1" applyBorder="1" applyAlignment="1">
      <alignment/>
    </xf>
    <xf numFmtId="167" fontId="4" fillId="0" borderId="0" xfId="15" applyNumberFormat="1" applyFont="1" applyFill="1" applyAlignment="1">
      <alignment horizontal="right"/>
    </xf>
    <xf numFmtId="43" fontId="4" fillId="0" borderId="3" xfId="15" applyFont="1" applyBorder="1" applyAlignment="1">
      <alignment horizontal="right"/>
    </xf>
    <xf numFmtId="43" fontId="4" fillId="0" borderId="0" xfId="15" applyFont="1" applyBorder="1" applyAlignment="1">
      <alignment/>
    </xf>
    <xf numFmtId="167" fontId="4" fillId="0" borderId="0" xfId="15" applyNumberFormat="1" applyFont="1" applyAlignment="1">
      <alignment horizontal="justify"/>
    </xf>
    <xf numFmtId="0" fontId="4" fillId="0" borderId="0" xfId="23" applyFont="1" applyAlignment="1">
      <alignment horizontal="justify"/>
      <protection/>
    </xf>
    <xf numFmtId="167" fontId="3" fillId="0" borderId="0" xfId="15" applyNumberFormat="1" applyFont="1" applyAlignment="1">
      <alignment/>
    </xf>
    <xf numFmtId="167" fontId="4" fillId="0" borderId="5" xfId="15" applyNumberFormat="1" applyFont="1" applyBorder="1" applyAlignment="1">
      <alignment/>
    </xf>
    <xf numFmtId="167" fontId="4" fillId="0" borderId="5" xfId="15" applyNumberFormat="1" applyFont="1" applyBorder="1" applyAlignment="1">
      <alignment horizontal="center"/>
    </xf>
    <xf numFmtId="167" fontId="4" fillId="0" borderId="6" xfId="15" applyNumberFormat="1" applyFont="1" applyBorder="1" applyAlignment="1">
      <alignment/>
    </xf>
    <xf numFmtId="167" fontId="4" fillId="0" borderId="6" xfId="15" applyNumberFormat="1" applyFont="1" applyBorder="1" applyAlignment="1">
      <alignment horizontal="center"/>
    </xf>
    <xf numFmtId="186" fontId="4" fillId="0" borderId="0" xfId="15" applyNumberFormat="1" applyFont="1" applyAlignment="1">
      <alignment horizontal="center"/>
    </xf>
    <xf numFmtId="167" fontId="4" fillId="0" borderId="6" xfId="15" applyNumberFormat="1" applyFont="1" applyBorder="1" applyAlignment="1">
      <alignment horizontal="right"/>
    </xf>
    <xf numFmtId="167" fontId="4" fillId="0" borderId="7" xfId="15" applyNumberFormat="1" applyFont="1" applyBorder="1" applyAlignment="1">
      <alignment/>
    </xf>
    <xf numFmtId="167" fontId="3" fillId="0" borderId="0" xfId="15" applyNumberFormat="1" applyFont="1" applyBorder="1" applyAlignment="1">
      <alignment/>
    </xf>
    <xf numFmtId="167" fontId="4" fillId="0" borderId="1" xfId="15" applyNumberFormat="1" applyFont="1" applyFill="1" applyBorder="1" applyAlignment="1">
      <alignment/>
    </xf>
    <xf numFmtId="167" fontId="3" fillId="0" borderId="0" xfId="23" applyNumberFormat="1" applyFont="1">
      <alignment/>
      <protection/>
    </xf>
    <xf numFmtId="172" fontId="4" fillId="0" borderId="0" xfId="23" applyNumberFormat="1" applyFont="1" applyAlignment="1">
      <alignment horizontal="center"/>
      <protection/>
    </xf>
    <xf numFmtId="43" fontId="4" fillId="0" borderId="0" xfId="15" applyFont="1" applyAlignment="1">
      <alignment/>
    </xf>
    <xf numFmtId="0" fontId="3" fillId="0" borderId="0" xfId="23" applyFont="1" applyFill="1" applyAlignment="1">
      <alignment/>
      <protection/>
    </xf>
    <xf numFmtId="0" fontId="5" fillId="0" borderId="0" xfId="23" applyFont="1" applyFill="1" applyAlignment="1">
      <alignment/>
      <protection/>
    </xf>
    <xf numFmtId="167" fontId="7" fillId="0" borderId="0" xfId="15" applyNumberFormat="1" applyFont="1" applyFill="1" applyAlignment="1">
      <alignment/>
    </xf>
    <xf numFmtId="167" fontId="4" fillId="0" borderId="2" xfId="15" applyNumberFormat="1" applyFont="1" applyFill="1" applyBorder="1" applyAlignment="1">
      <alignment horizontal="right"/>
    </xf>
    <xf numFmtId="167" fontId="4" fillId="0" borderId="2" xfId="15" applyNumberFormat="1" applyFont="1" applyFill="1" applyBorder="1" applyAlignment="1">
      <alignment/>
    </xf>
    <xf numFmtId="0" fontId="4" fillId="0" borderId="0" xfId="0" applyFont="1" applyFill="1" applyAlignment="1">
      <alignment/>
    </xf>
    <xf numFmtId="167" fontId="4" fillId="0" borderId="8" xfId="15" applyNumberFormat="1" applyFont="1" applyFill="1" applyBorder="1" applyAlignment="1">
      <alignment/>
    </xf>
    <xf numFmtId="167" fontId="4" fillId="0" borderId="9" xfId="15" applyNumberFormat="1" applyFont="1" applyFill="1" applyBorder="1" applyAlignment="1">
      <alignment/>
    </xf>
    <xf numFmtId="167" fontId="4" fillId="0" borderId="10" xfId="15" applyNumberFormat="1" applyFont="1" applyFill="1" applyBorder="1" applyAlignment="1">
      <alignment/>
    </xf>
    <xf numFmtId="167" fontId="4" fillId="0" borderId="11" xfId="15" applyNumberFormat="1" applyFont="1" applyFill="1" applyBorder="1" applyAlignment="1">
      <alignment/>
    </xf>
    <xf numFmtId="167" fontId="4" fillId="0" borderId="12" xfId="15" applyNumberFormat="1" applyFont="1" applyFill="1" applyBorder="1" applyAlignment="1">
      <alignment/>
    </xf>
    <xf numFmtId="0" fontId="4" fillId="0" borderId="0" xfId="0" applyFont="1" applyFill="1" applyAlignment="1">
      <alignment horizontal="justify"/>
    </xf>
    <xf numFmtId="167" fontId="4" fillId="0" borderId="13" xfId="15" applyNumberFormat="1" applyFont="1" applyFill="1" applyBorder="1" applyAlignment="1">
      <alignment/>
    </xf>
    <xf numFmtId="167" fontId="4" fillId="0" borderId="14" xfId="15" applyNumberFormat="1" applyFont="1" applyFill="1" applyBorder="1" applyAlignment="1">
      <alignment/>
    </xf>
    <xf numFmtId="167" fontId="4" fillId="0" borderId="0" xfId="23" applyNumberFormat="1" applyFont="1" applyFill="1">
      <alignment/>
      <protection/>
    </xf>
    <xf numFmtId="0" fontId="4" fillId="0" borderId="8" xfId="23" applyFont="1" applyFill="1" applyBorder="1">
      <alignment/>
      <protection/>
    </xf>
    <xf numFmtId="0" fontId="4" fillId="0" borderId="9" xfId="23" applyFont="1" applyFill="1" applyBorder="1">
      <alignment/>
      <protection/>
    </xf>
    <xf numFmtId="167" fontId="4" fillId="0" borderId="10" xfId="23" applyNumberFormat="1" applyFont="1" applyFill="1" applyBorder="1">
      <alignment/>
      <protection/>
    </xf>
    <xf numFmtId="167" fontId="4" fillId="0" borderId="12" xfId="23" applyNumberFormat="1" applyFont="1" applyFill="1" applyBorder="1">
      <alignment/>
      <protection/>
    </xf>
    <xf numFmtId="0" fontId="4" fillId="0" borderId="12" xfId="23" applyFont="1" applyFill="1" applyBorder="1">
      <alignment/>
      <protection/>
    </xf>
    <xf numFmtId="167" fontId="4" fillId="0" borderId="14" xfId="23" applyNumberFormat="1" applyFont="1" applyFill="1" applyBorder="1">
      <alignment/>
      <protection/>
    </xf>
    <xf numFmtId="167" fontId="4" fillId="0" borderId="1" xfId="15" applyNumberFormat="1" applyFont="1" applyFill="1" applyBorder="1" applyAlignment="1">
      <alignment horizontal="right"/>
    </xf>
    <xf numFmtId="167" fontId="4" fillId="0" borderId="0" xfId="15" applyNumberFormat="1" applyFont="1" applyFill="1" applyAlignment="1">
      <alignment horizontal="justify"/>
    </xf>
    <xf numFmtId="0" fontId="5" fillId="0" borderId="0" xfId="23" applyFont="1" applyAlignment="1">
      <alignment/>
      <protection/>
    </xf>
    <xf numFmtId="0" fontId="15" fillId="0" borderId="0" xfId="23" applyFont="1">
      <alignment/>
      <protection/>
    </xf>
    <xf numFmtId="15" fontId="4" fillId="0" borderId="0" xfId="23" applyNumberFormat="1" applyFont="1" applyAlignment="1">
      <alignment horizontal="center"/>
      <protection/>
    </xf>
    <xf numFmtId="167" fontId="15" fillId="0" borderId="0" xfId="15" applyNumberFormat="1" applyFont="1" applyAlignment="1">
      <alignment/>
    </xf>
    <xf numFmtId="167" fontId="3" fillId="0" borderId="4" xfId="15" applyNumberFormat="1" applyFont="1" applyFill="1" applyBorder="1" applyAlignment="1">
      <alignment/>
    </xf>
    <xf numFmtId="167" fontId="16" fillId="0" borderId="0" xfId="15" applyNumberFormat="1" applyFont="1" applyAlignment="1">
      <alignment/>
    </xf>
    <xf numFmtId="0" fontId="4" fillId="0" borderId="0" xfId="23" applyFont="1" applyFill="1" applyAlignment="1">
      <alignment horizontal="left" vertical="top" wrapText="1"/>
      <protection/>
    </xf>
    <xf numFmtId="0" fontId="4" fillId="0" borderId="0" xfId="23" applyFont="1" applyFill="1" applyAlignment="1">
      <alignment horizontal="left" vertical="top"/>
      <protection/>
    </xf>
    <xf numFmtId="167" fontId="4" fillId="0" borderId="0" xfId="15" applyNumberFormat="1" applyFont="1" applyAlignment="1">
      <alignment horizontal="left" vertical="top"/>
    </xf>
    <xf numFmtId="0" fontId="4" fillId="0" borderId="0" xfId="23" applyFont="1" applyFill="1" applyAlignment="1">
      <alignment horizontal="left"/>
      <protection/>
    </xf>
    <xf numFmtId="0" fontId="3" fillId="0" borderId="0" xfId="0" applyFont="1" applyAlignment="1">
      <alignment/>
    </xf>
    <xf numFmtId="0" fontId="3" fillId="0" borderId="0" xfId="23" applyFont="1" applyFill="1" applyAlignment="1">
      <alignment horizontal="justify" vertical="top"/>
      <protection/>
    </xf>
    <xf numFmtId="167" fontId="4" fillId="0" borderId="0" xfId="15" applyNumberFormat="1" applyFont="1" applyFill="1" applyBorder="1" applyAlignment="1">
      <alignment horizontal="right"/>
    </xf>
    <xf numFmtId="167" fontId="4" fillId="0" borderId="3" xfId="15" applyNumberFormat="1" applyFont="1" applyFill="1" applyBorder="1" applyAlignment="1">
      <alignment horizontal="right"/>
    </xf>
    <xf numFmtId="167" fontId="15" fillId="0" borderId="0" xfId="15" applyNumberFormat="1" applyFont="1" applyFill="1" applyAlignment="1">
      <alignment/>
    </xf>
    <xf numFmtId="0" fontId="4" fillId="0" borderId="0" xfId="0" applyFont="1" applyAlignment="1">
      <alignment/>
    </xf>
    <xf numFmtId="0" fontId="0" fillId="0" borderId="0" xfId="0" applyFont="1" applyAlignment="1">
      <alignment/>
    </xf>
    <xf numFmtId="0" fontId="0" fillId="0" borderId="0" xfId="22" applyFont="1">
      <alignment/>
      <protection/>
    </xf>
    <xf numFmtId="167" fontId="0" fillId="0" borderId="0" xfId="15" applyNumberFormat="1" applyFont="1" applyAlignment="1">
      <alignment/>
    </xf>
    <xf numFmtId="0" fontId="0" fillId="0" borderId="0" xfId="0" applyFont="1" applyBorder="1" applyAlignment="1">
      <alignment/>
    </xf>
    <xf numFmtId="0" fontId="4" fillId="0" borderId="0" xfId="23" applyFont="1" applyAlignment="1">
      <alignment horizontal="center"/>
      <protection/>
    </xf>
    <xf numFmtId="167" fontId="7" fillId="0" borderId="0" xfId="15" applyNumberFormat="1" applyFont="1" applyFill="1" applyAlignment="1">
      <alignment horizontal="center"/>
    </xf>
    <xf numFmtId="0" fontId="3" fillId="0" borderId="0" xfId="23" applyFont="1" applyFill="1" applyAlignment="1">
      <alignment horizontal="left" vertical="top"/>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76200</xdr:rowOff>
    </xdr:from>
    <xdr:to>
      <xdr:col>7</xdr:col>
      <xdr:colOff>981075</xdr:colOff>
      <xdr:row>57</xdr:row>
      <xdr:rowOff>66675</xdr:rowOff>
    </xdr:to>
    <xdr:sp>
      <xdr:nvSpPr>
        <xdr:cNvPr id="1" name="TextBox 1"/>
        <xdr:cNvSpPr txBox="1">
          <a:spLocks noChangeArrowheads="1"/>
        </xdr:cNvSpPr>
      </xdr:nvSpPr>
      <xdr:spPr>
        <a:xfrm>
          <a:off x="0" y="8048625"/>
          <a:ext cx="6096000" cy="1295400"/>
        </a:xfrm>
        <a:prstGeom prst="rect">
          <a:avLst/>
        </a:prstGeom>
        <a:solidFill>
          <a:srgbClr val="FFFFFF"/>
        </a:solidFill>
        <a:ln w="9525" cmpd="sng">
          <a:noFill/>
        </a:ln>
      </xdr:spPr>
      <xdr:txBody>
        <a:bodyPr vertOverflow="clip" wrap="square"/>
        <a:p>
          <a:pPr algn="just">
            <a:defRPr/>
          </a:pPr>
          <a:r>
            <a:rPr lang="en-US" cap="none" sz="1000" b="0" i="0" u="none" baseline="0"/>
            <a:t>The comparative results above only commenced from 19 May 2004, as the acquisitions of the Goodway Integrated Industries Berhad (GIIB)'s subsidiaries were only completed on that date. 
The unaudited Condensed Consolidated Income Statement should be read in conjunction with the accompanying explanatory notes to the interim financial statements and the audited financial statements for the year ended 31 December 2004.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85725</xdr:rowOff>
    </xdr:from>
    <xdr:to>
      <xdr:col>3</xdr:col>
      <xdr:colOff>771525</xdr:colOff>
      <xdr:row>54</xdr:row>
      <xdr:rowOff>85725</xdr:rowOff>
    </xdr:to>
    <xdr:sp>
      <xdr:nvSpPr>
        <xdr:cNvPr id="1" name="TextBox 1"/>
        <xdr:cNvSpPr txBox="1">
          <a:spLocks noChangeArrowheads="1"/>
        </xdr:cNvSpPr>
      </xdr:nvSpPr>
      <xdr:spPr>
        <a:xfrm>
          <a:off x="28575" y="7734300"/>
          <a:ext cx="5038725" cy="113347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Balance Sheet should be read in conjunction with the accompanying explanatory notes to the interim financial statements and the audited financial statement for the year ended 31 December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133350</xdr:rowOff>
    </xdr:from>
    <xdr:to>
      <xdr:col>7</xdr:col>
      <xdr:colOff>0</xdr:colOff>
      <xdr:row>64</xdr:row>
      <xdr:rowOff>47625</xdr:rowOff>
    </xdr:to>
    <xdr:sp>
      <xdr:nvSpPr>
        <xdr:cNvPr id="1" name="Text Box 5"/>
        <xdr:cNvSpPr txBox="1">
          <a:spLocks noChangeArrowheads="1"/>
        </xdr:cNvSpPr>
      </xdr:nvSpPr>
      <xdr:spPr>
        <a:xfrm>
          <a:off x="38100" y="9725025"/>
          <a:ext cx="6134100" cy="7239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47625</xdr:rowOff>
    </xdr:from>
    <xdr:to>
      <xdr:col>5</xdr:col>
      <xdr:colOff>9525</xdr:colOff>
      <xdr:row>72</xdr:row>
      <xdr:rowOff>95250</xdr:rowOff>
    </xdr:to>
    <xdr:sp>
      <xdr:nvSpPr>
        <xdr:cNvPr id="1" name="Text Box 5"/>
        <xdr:cNvSpPr txBox="1">
          <a:spLocks noChangeArrowheads="1"/>
        </xdr:cNvSpPr>
      </xdr:nvSpPr>
      <xdr:spPr>
        <a:xfrm>
          <a:off x="0" y="11087100"/>
          <a:ext cx="5895975" cy="69532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Cash Flow Statement should be read in conjunction with the accompanying explanatory notes to the interim financial statements and latest audited financial statement ended 31 December 2004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200</xdr:row>
      <xdr:rowOff>28575</xdr:rowOff>
    </xdr:from>
    <xdr:to>
      <xdr:col>7</xdr:col>
      <xdr:colOff>523875</xdr:colOff>
      <xdr:row>200</xdr:row>
      <xdr:rowOff>28575</xdr:rowOff>
    </xdr:to>
    <xdr:sp>
      <xdr:nvSpPr>
        <xdr:cNvPr id="1" name="Text 18"/>
        <xdr:cNvSpPr txBox="1">
          <a:spLocks noChangeArrowheads="1"/>
        </xdr:cNvSpPr>
      </xdr:nvSpPr>
      <xdr:spPr>
        <a:xfrm>
          <a:off x="314325" y="32489775"/>
          <a:ext cx="54102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127</xdr:row>
      <xdr:rowOff>0</xdr:rowOff>
    </xdr:from>
    <xdr:to>
      <xdr:col>7</xdr:col>
      <xdr:colOff>514350</xdr:colOff>
      <xdr:row>127</xdr:row>
      <xdr:rowOff>0</xdr:rowOff>
    </xdr:to>
    <xdr:sp>
      <xdr:nvSpPr>
        <xdr:cNvPr id="2" name="TextBox 2"/>
        <xdr:cNvSpPr txBox="1">
          <a:spLocks noChangeArrowheads="1"/>
        </xdr:cNvSpPr>
      </xdr:nvSpPr>
      <xdr:spPr>
        <a:xfrm>
          <a:off x="323850" y="20535900"/>
          <a:ext cx="53911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127</xdr:row>
      <xdr:rowOff>0</xdr:rowOff>
    </xdr:from>
    <xdr:to>
      <xdr:col>7</xdr:col>
      <xdr:colOff>447675</xdr:colOff>
      <xdr:row>127</xdr:row>
      <xdr:rowOff>0</xdr:rowOff>
    </xdr:to>
    <xdr:sp>
      <xdr:nvSpPr>
        <xdr:cNvPr id="3" name="TextBox 3"/>
        <xdr:cNvSpPr txBox="1">
          <a:spLocks noChangeArrowheads="1"/>
        </xdr:cNvSpPr>
      </xdr:nvSpPr>
      <xdr:spPr>
        <a:xfrm>
          <a:off x="304800" y="20535900"/>
          <a:ext cx="5343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xdr:row>
      <xdr:rowOff>0</xdr:rowOff>
    </xdr:from>
    <xdr:to>
      <xdr:col>7</xdr:col>
      <xdr:colOff>419100</xdr:colOff>
      <xdr:row>30</xdr:row>
      <xdr:rowOff>0</xdr:rowOff>
    </xdr:to>
    <xdr:sp>
      <xdr:nvSpPr>
        <xdr:cNvPr id="4" name="TextBox 4"/>
        <xdr:cNvSpPr txBox="1">
          <a:spLocks noChangeArrowheads="1"/>
        </xdr:cNvSpPr>
      </xdr:nvSpPr>
      <xdr:spPr>
        <a:xfrm>
          <a:off x="314325" y="4857750"/>
          <a:ext cx="53054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20</xdr:row>
      <xdr:rowOff>0</xdr:rowOff>
    </xdr:from>
    <xdr:to>
      <xdr:col>7</xdr:col>
      <xdr:colOff>790575</xdr:colOff>
      <xdr:row>22</xdr:row>
      <xdr:rowOff>0</xdr:rowOff>
    </xdr:to>
    <xdr:sp>
      <xdr:nvSpPr>
        <xdr:cNvPr id="5" name="TextBox 5"/>
        <xdr:cNvSpPr txBox="1">
          <a:spLocks noChangeArrowheads="1"/>
        </xdr:cNvSpPr>
      </xdr:nvSpPr>
      <xdr:spPr>
        <a:xfrm>
          <a:off x="314325" y="3238500"/>
          <a:ext cx="5676900"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Group's Financial Statements for the year ended 31 December 2004 was not subject to any qualifications.                                                                                                      
</a:t>
          </a:r>
        </a:p>
      </xdr:txBody>
    </xdr:sp>
    <xdr:clientData/>
  </xdr:twoCellAnchor>
  <xdr:twoCellAnchor>
    <xdr:from>
      <xdr:col>1</xdr:col>
      <xdr:colOff>9525</xdr:colOff>
      <xdr:row>85</xdr:row>
      <xdr:rowOff>123825</xdr:rowOff>
    </xdr:from>
    <xdr:to>
      <xdr:col>7</xdr:col>
      <xdr:colOff>771525</xdr:colOff>
      <xdr:row>88</xdr:row>
      <xdr:rowOff>38100</xdr:rowOff>
    </xdr:to>
    <xdr:sp>
      <xdr:nvSpPr>
        <xdr:cNvPr id="6" name="TextBox 6"/>
        <xdr:cNvSpPr txBox="1">
          <a:spLocks noChangeArrowheads="1"/>
        </xdr:cNvSpPr>
      </xdr:nvSpPr>
      <xdr:spPr>
        <a:xfrm>
          <a:off x="314325" y="13925550"/>
          <a:ext cx="565785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valuation of property, plant and equipment for this quarter and financial period-to-date except for fair value adjustments on the acquisition of subsidiaries during the quarter.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91</xdr:row>
      <xdr:rowOff>9525</xdr:rowOff>
    </xdr:from>
    <xdr:to>
      <xdr:col>7</xdr:col>
      <xdr:colOff>771525</xdr:colOff>
      <xdr:row>94</xdr:row>
      <xdr:rowOff>0</xdr:rowOff>
    </xdr:to>
    <xdr:sp>
      <xdr:nvSpPr>
        <xdr:cNvPr id="7" name="TextBox 7"/>
        <xdr:cNvSpPr txBox="1">
          <a:spLocks noChangeArrowheads="1"/>
        </xdr:cNvSpPr>
      </xdr:nvSpPr>
      <xdr:spPr>
        <a:xfrm>
          <a:off x="314325" y="14716125"/>
          <a:ext cx="5657850" cy="4762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 except:-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100</xdr:row>
      <xdr:rowOff>47625</xdr:rowOff>
    </xdr:from>
    <xdr:to>
      <xdr:col>8</xdr:col>
      <xdr:colOff>0</xdr:colOff>
      <xdr:row>126</xdr:row>
      <xdr:rowOff>76200</xdr:rowOff>
    </xdr:to>
    <xdr:sp>
      <xdr:nvSpPr>
        <xdr:cNvPr id="8" name="TextBox 8"/>
        <xdr:cNvSpPr txBox="1">
          <a:spLocks noChangeArrowheads="1"/>
        </xdr:cNvSpPr>
      </xdr:nvSpPr>
      <xdr:spPr>
        <a:xfrm>
          <a:off x="323850" y="16211550"/>
          <a:ext cx="5686425" cy="4238625"/>
        </a:xfrm>
        <a:prstGeom prst="rect">
          <a:avLst/>
        </a:prstGeom>
        <a:solidFill>
          <a:srgbClr val="FFFFFF"/>
        </a:solidFill>
        <a:ln w="1" cmpd="sng">
          <a:noFill/>
        </a:ln>
      </xdr:spPr>
      <xdr:txBody>
        <a:bodyPr vertOverflow="clip" wrap="square"/>
        <a:p>
          <a:pPr algn="just">
            <a:defRPr/>
          </a:pPr>
          <a:r>
            <a:rPr lang="en-US" cap="none" sz="1000" b="0" i="0" u="none" baseline="0"/>
            <a:t>There were no changes in the composition of the Group for the current quarter and financial period to-date except for the followings:-
(a) On 5th July 2005, the Company acquired the entire issued and paid-up share capital of Goodway Europe (Sweden) AB ("GES") (formerly known as Starta Eget Boxen 5936 AB), a limited company incorporated in Goteborg, Sweden comprising of 100,000 shares of Swedish Kronor (SEK) one (1) each for cash from unrelated third parties at SEK 100,000 (equivalent to RM49,000). 
(b) On 22nd July 2005, the Company acquired the remaining 60% of the ordinary share capital of Goodway Europe S.R.L ("GWE"), a limited company incorporated in Italy. The total cash purchase consideration was EURO 120,000 for the 60% interest comprising of 60,000 ordinary shares of EURO 1 each. With the acquisition, GWE is a wholly-owned subsidiary of the Company.
(c) On 25th August 2005, the Company completed its acquisitions of  certain business, assets and selected liabilities of Sierra Growth Sdn Bhd for a total cash consideration of RM7,000,000 and 100% equity interest in Big Wheel Holdings Sdn Bhd ("BWHSB") and its four (4) subsidiary companies namely, Big Wheel (Sabah) Sdn Bhd, Big Wheel (Malaysia) Sdn Bhd, Big Wheel Marketing Sdn Bhd, and Mobilia Computer Car Care Sdn Bhd for a total cash consideration of RM 24,687,500.  Consequently, the results of the acquired businesses have been consolidated into the current quarter's results.
(d) On 22 September 2005, the Company has initiated voluntary winding-up procedures of the newly acquired subsidiary, BWHSB, an investment holding company as part of a rationalization and streamlining exercise. As a result of the liquidation, all of BWHSB's assets and investments will be distributed in specie to the Company. Consequently, the four subsidiaries namely, Big Wheel (Sabah) Sdn Bhd, Big Wheel (Malaysia) Sdn Bhd, Big Wheel Marketing Sdn Bhd and Mobilia Computer Car Care Sdn Bhd will be the direct subsidiaries of the Company.</a:t>
          </a:r>
        </a:p>
      </xdr:txBody>
    </xdr:sp>
    <xdr:clientData/>
  </xdr:twoCellAnchor>
  <xdr:twoCellAnchor>
    <xdr:from>
      <xdr:col>1</xdr:col>
      <xdr:colOff>9525</xdr:colOff>
      <xdr:row>134</xdr:row>
      <xdr:rowOff>9525</xdr:rowOff>
    </xdr:from>
    <xdr:to>
      <xdr:col>7</xdr:col>
      <xdr:colOff>781050</xdr:colOff>
      <xdr:row>137</xdr:row>
      <xdr:rowOff>0</xdr:rowOff>
    </xdr:to>
    <xdr:sp>
      <xdr:nvSpPr>
        <xdr:cNvPr id="9" name="TextBox 9"/>
        <xdr:cNvSpPr txBox="1">
          <a:spLocks noChangeArrowheads="1"/>
        </xdr:cNvSpPr>
      </xdr:nvSpPr>
      <xdr:spPr>
        <a:xfrm>
          <a:off x="314325" y="21697950"/>
          <a:ext cx="5667375" cy="476250"/>
        </a:xfrm>
        <a:prstGeom prst="rect">
          <a:avLst/>
        </a:prstGeom>
        <a:solidFill>
          <a:srgbClr val="FFFFFF"/>
        </a:solidFill>
        <a:ln w="1" cmpd="sng">
          <a:noFill/>
        </a:ln>
      </xdr:spPr>
      <xdr:txBody>
        <a:bodyPr vertOverflow="clip" wrap="square"/>
        <a:p>
          <a:pPr algn="just">
            <a:defRPr/>
          </a:pPr>
          <a:r>
            <a:rPr lang="en-US" cap="none" sz="1000" b="0" i="0" u="none" baseline="0"/>
            <a:t>Saved as disclosed above, there were no material changes in contingent liabilities and contingent assets since the last audited financial statements for the year ended 31 December 2004.</a:t>
          </a:r>
        </a:p>
      </xdr:txBody>
    </xdr:sp>
    <xdr:clientData/>
  </xdr:twoCellAnchor>
  <xdr:twoCellAnchor>
    <xdr:from>
      <xdr:col>0</xdr:col>
      <xdr:colOff>285750</xdr:colOff>
      <xdr:row>162</xdr:row>
      <xdr:rowOff>9525</xdr:rowOff>
    </xdr:from>
    <xdr:to>
      <xdr:col>7</xdr:col>
      <xdr:colOff>771525</xdr:colOff>
      <xdr:row>172</xdr:row>
      <xdr:rowOff>104775</xdr:rowOff>
    </xdr:to>
    <xdr:sp>
      <xdr:nvSpPr>
        <xdr:cNvPr id="10" name="TextBox 10"/>
        <xdr:cNvSpPr txBox="1">
          <a:spLocks noChangeArrowheads="1"/>
        </xdr:cNvSpPr>
      </xdr:nvSpPr>
      <xdr:spPr>
        <a:xfrm>
          <a:off x="285750" y="26250900"/>
          <a:ext cx="5686425" cy="1714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 achieved a total revenue of RM28.8 million for the quarter ended 30 September 2005 compared to a total revenue of RM29.9 million in the corresponding quarter of the preceding year .
The Group achieved a  profit before tax of RM6.6 million compared to profit before tax of RM2.4 million in the corresponding quarter of the preceding year. The higher profit before tax was mainly due to the recognition of excess interest (excess of Net Tangible Assets over Purchase consideration) amounted to RM10.7 million by the Company on the acquisition of Big Wheel Holdings Sdn Bhd during the quarter under review. The financial performance of the Company was affected by global raw material cost escalations, expenses incurred on issuance of bonds and interest on borrowings during the quarter under review.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0</xdr:col>
      <xdr:colOff>257175</xdr:colOff>
      <xdr:row>181</xdr:row>
      <xdr:rowOff>114300</xdr:rowOff>
    </xdr:from>
    <xdr:to>
      <xdr:col>7</xdr:col>
      <xdr:colOff>762000</xdr:colOff>
      <xdr:row>188</xdr:row>
      <xdr:rowOff>133350</xdr:rowOff>
    </xdr:to>
    <xdr:sp>
      <xdr:nvSpPr>
        <xdr:cNvPr id="11" name="TextBox 11"/>
        <xdr:cNvSpPr txBox="1">
          <a:spLocks noChangeArrowheads="1"/>
        </xdr:cNvSpPr>
      </xdr:nvSpPr>
      <xdr:spPr>
        <a:xfrm>
          <a:off x="257175" y="29432250"/>
          <a:ext cx="5705475" cy="1152525"/>
        </a:xfrm>
        <a:prstGeom prst="rect">
          <a:avLst/>
        </a:prstGeom>
        <a:solidFill>
          <a:srgbClr val="FFFFFF"/>
        </a:solidFill>
        <a:ln w="1" cmpd="sng">
          <a:noFill/>
        </a:ln>
      </xdr:spPr>
      <xdr:txBody>
        <a:bodyPr vertOverflow="clip" wrap="square"/>
        <a:p>
          <a:pPr algn="just">
            <a:defRPr/>
          </a:pPr>
          <a:r>
            <a:rPr lang="en-US" cap="none" sz="1000" b="0" i="0" u="none" baseline="0"/>
            <a:t>For the quarter under review, there was a marginal increase of revenue by RM 0.7 million as compared to the previous quarter of RM28.1 million. The increased revenue was mainly due to additional revenue generated from the newly-acquired subsidiaries.  
The Group reported a profit after tax of RM6.3 million in the current quarter as compared to the previous quarter of RM1.1 million. </a:t>
          </a:r>
        </a:p>
      </xdr:txBody>
    </xdr:sp>
    <xdr:clientData/>
  </xdr:twoCellAnchor>
  <xdr:twoCellAnchor>
    <xdr:from>
      <xdr:col>1</xdr:col>
      <xdr:colOff>28575</xdr:colOff>
      <xdr:row>190</xdr:row>
      <xdr:rowOff>66675</xdr:rowOff>
    </xdr:from>
    <xdr:to>
      <xdr:col>7</xdr:col>
      <xdr:colOff>790575</xdr:colOff>
      <xdr:row>194</xdr:row>
      <xdr:rowOff>19050</xdr:rowOff>
    </xdr:to>
    <xdr:sp>
      <xdr:nvSpPr>
        <xdr:cNvPr id="12" name="TextBox 12"/>
        <xdr:cNvSpPr txBox="1">
          <a:spLocks noChangeArrowheads="1"/>
        </xdr:cNvSpPr>
      </xdr:nvSpPr>
      <xdr:spPr>
        <a:xfrm>
          <a:off x="333375" y="30908625"/>
          <a:ext cx="5657850" cy="600075"/>
        </a:xfrm>
        <a:prstGeom prst="rect">
          <a:avLst/>
        </a:prstGeom>
        <a:solidFill>
          <a:srgbClr val="FFFFFF"/>
        </a:solidFill>
        <a:ln w="1" cmpd="sng">
          <a:noFill/>
        </a:ln>
      </xdr:spPr>
      <xdr:txBody>
        <a:bodyPr vertOverflow="clip" wrap="square"/>
        <a:p>
          <a:pPr algn="just">
            <a:defRPr/>
          </a:pPr>
          <a:r>
            <a:rPr lang="en-US" cap="none" sz="1000" b="0" i="0" u="none" baseline="0"/>
            <a:t>Barring unforeseen circumstances, the Board of Directors is optimistic that the Group's performance will improve in the next quarter. With the recent acquisitions, it will further enhance the financial performance of the Group in the next quarter.</a:t>
          </a:r>
        </a:p>
      </xdr:txBody>
    </xdr:sp>
    <xdr:clientData/>
  </xdr:twoCellAnchor>
  <xdr:twoCellAnchor>
    <xdr:from>
      <xdr:col>0</xdr:col>
      <xdr:colOff>295275</xdr:colOff>
      <xdr:row>59</xdr:row>
      <xdr:rowOff>0</xdr:rowOff>
    </xdr:from>
    <xdr:to>
      <xdr:col>7</xdr:col>
      <xdr:colOff>781050</xdr:colOff>
      <xdr:row>61</xdr:row>
      <xdr:rowOff>85725</xdr:rowOff>
    </xdr:to>
    <xdr:sp>
      <xdr:nvSpPr>
        <xdr:cNvPr id="13" name="TextBox 13"/>
        <xdr:cNvSpPr txBox="1">
          <a:spLocks noChangeArrowheads="1"/>
        </xdr:cNvSpPr>
      </xdr:nvSpPr>
      <xdr:spPr>
        <a:xfrm>
          <a:off x="295275" y="9553575"/>
          <a:ext cx="5686425" cy="4095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A first and final tax exempt dividend of 8.5% on 80,000,000 issued and paid up ordinary shares of RM0.50 each amounting to RM3.4 million in respect of the financial year ended December 2004 was paid on 26 August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197</xdr:row>
      <xdr:rowOff>0</xdr:rowOff>
    </xdr:from>
    <xdr:to>
      <xdr:col>7</xdr:col>
      <xdr:colOff>0</xdr:colOff>
      <xdr:row>197</xdr:row>
      <xdr:rowOff>0</xdr:rowOff>
    </xdr:to>
    <xdr:sp>
      <xdr:nvSpPr>
        <xdr:cNvPr id="14" name="TextBox 14"/>
        <xdr:cNvSpPr txBox="1">
          <a:spLocks noChangeArrowheads="1"/>
        </xdr:cNvSpPr>
      </xdr:nvSpPr>
      <xdr:spPr>
        <a:xfrm>
          <a:off x="314325" y="31975425"/>
          <a:ext cx="4886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256</xdr:row>
      <xdr:rowOff>28575</xdr:rowOff>
    </xdr:from>
    <xdr:to>
      <xdr:col>8</xdr:col>
      <xdr:colOff>0</xdr:colOff>
      <xdr:row>259</xdr:row>
      <xdr:rowOff>0</xdr:rowOff>
    </xdr:to>
    <xdr:sp>
      <xdr:nvSpPr>
        <xdr:cNvPr id="15" name="TextBox 15"/>
        <xdr:cNvSpPr txBox="1">
          <a:spLocks noChangeArrowheads="1"/>
        </xdr:cNvSpPr>
      </xdr:nvSpPr>
      <xdr:spPr>
        <a:xfrm>
          <a:off x="314325" y="40643175"/>
          <a:ext cx="5695950" cy="333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9525</xdr:colOff>
      <xdr:row>285</xdr:row>
      <xdr:rowOff>9525</xdr:rowOff>
    </xdr:from>
    <xdr:to>
      <xdr:col>7</xdr:col>
      <xdr:colOff>771525</xdr:colOff>
      <xdr:row>288</xdr:row>
      <xdr:rowOff>0</xdr:rowOff>
    </xdr:to>
    <xdr:sp>
      <xdr:nvSpPr>
        <xdr:cNvPr id="16" name="TextBox 16"/>
        <xdr:cNvSpPr txBox="1">
          <a:spLocks noChangeArrowheads="1"/>
        </xdr:cNvSpPr>
      </xdr:nvSpPr>
      <xdr:spPr>
        <a:xfrm>
          <a:off x="314325" y="45215175"/>
          <a:ext cx="565785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 save as disclosed in the Company's latest audited financial statement for year ended 31 December 2004.</a:t>
          </a:r>
        </a:p>
      </xdr:txBody>
    </xdr:sp>
    <xdr:clientData/>
  </xdr:twoCellAnchor>
  <xdr:twoCellAnchor>
    <xdr:from>
      <xdr:col>1</xdr:col>
      <xdr:colOff>47625</xdr:colOff>
      <xdr:row>7</xdr:row>
      <xdr:rowOff>152400</xdr:rowOff>
    </xdr:from>
    <xdr:to>
      <xdr:col>7</xdr:col>
      <xdr:colOff>790575</xdr:colOff>
      <xdr:row>17</xdr:row>
      <xdr:rowOff>76200</xdr:rowOff>
    </xdr:to>
    <xdr:sp>
      <xdr:nvSpPr>
        <xdr:cNvPr id="17" name="TextBox 17"/>
        <xdr:cNvSpPr txBox="1">
          <a:spLocks noChangeArrowheads="1"/>
        </xdr:cNvSpPr>
      </xdr:nvSpPr>
      <xdr:spPr>
        <a:xfrm>
          <a:off x="352425" y="1285875"/>
          <a:ext cx="5638800" cy="1543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FRS134 Interim Financial Reporting and Chapter 9 Part K of the Listing Requirements of Bursa Malaysia Securities Berhad ("BMSB"). 
The interim financial statements should be read in conjunction with audited financial statements of the Group for the year ended 31 December 2004.
The accounting policies and methods of computation adopted by the Group in this interim financial report are consistent with those adopted in the financial statements for the year ended 31 December 2004.                                                                     
</a:t>
          </a:r>
        </a:p>
      </xdr:txBody>
    </xdr:sp>
    <xdr:clientData/>
  </xdr:twoCellAnchor>
  <xdr:twoCellAnchor>
    <xdr:from>
      <xdr:col>1</xdr:col>
      <xdr:colOff>19050</xdr:colOff>
      <xdr:row>100</xdr:row>
      <xdr:rowOff>0</xdr:rowOff>
    </xdr:from>
    <xdr:to>
      <xdr:col>7</xdr:col>
      <xdr:colOff>514350</xdr:colOff>
      <xdr:row>100</xdr:row>
      <xdr:rowOff>0</xdr:rowOff>
    </xdr:to>
    <xdr:sp>
      <xdr:nvSpPr>
        <xdr:cNvPr id="18" name="TextBox 18"/>
        <xdr:cNvSpPr txBox="1">
          <a:spLocks noChangeArrowheads="1"/>
        </xdr:cNvSpPr>
      </xdr:nvSpPr>
      <xdr:spPr>
        <a:xfrm>
          <a:off x="323850" y="16163925"/>
          <a:ext cx="53911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100</xdr:row>
      <xdr:rowOff>0</xdr:rowOff>
    </xdr:from>
    <xdr:to>
      <xdr:col>7</xdr:col>
      <xdr:colOff>447675</xdr:colOff>
      <xdr:row>100</xdr:row>
      <xdr:rowOff>0</xdr:rowOff>
    </xdr:to>
    <xdr:sp>
      <xdr:nvSpPr>
        <xdr:cNvPr id="19" name="TextBox 19"/>
        <xdr:cNvSpPr txBox="1">
          <a:spLocks noChangeArrowheads="1"/>
        </xdr:cNvSpPr>
      </xdr:nvSpPr>
      <xdr:spPr>
        <a:xfrm>
          <a:off x="304800" y="16163925"/>
          <a:ext cx="5343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315</xdr:row>
      <xdr:rowOff>0</xdr:rowOff>
    </xdr:from>
    <xdr:to>
      <xdr:col>7</xdr:col>
      <xdr:colOff>47625</xdr:colOff>
      <xdr:row>319</xdr:row>
      <xdr:rowOff>57150</xdr:rowOff>
    </xdr:to>
    <xdr:sp>
      <xdr:nvSpPr>
        <xdr:cNvPr id="20" name="TextBox 20"/>
        <xdr:cNvSpPr txBox="1">
          <a:spLocks noChangeArrowheads="1"/>
        </xdr:cNvSpPr>
      </xdr:nvSpPr>
      <xdr:spPr>
        <a:xfrm>
          <a:off x="314325" y="49806225"/>
          <a:ext cx="4933950" cy="7048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29 November 2005  </a:t>
          </a:r>
        </a:p>
      </xdr:txBody>
    </xdr:sp>
    <xdr:clientData/>
  </xdr:twoCellAnchor>
  <xdr:twoCellAnchor>
    <xdr:from>
      <xdr:col>1</xdr:col>
      <xdr:colOff>9525</xdr:colOff>
      <xdr:row>265</xdr:row>
      <xdr:rowOff>9525</xdr:rowOff>
    </xdr:from>
    <xdr:to>
      <xdr:col>7</xdr:col>
      <xdr:colOff>790575</xdr:colOff>
      <xdr:row>281</xdr:row>
      <xdr:rowOff>85725</xdr:rowOff>
    </xdr:to>
    <xdr:sp>
      <xdr:nvSpPr>
        <xdr:cNvPr id="21" name="TextBox 21"/>
        <xdr:cNvSpPr txBox="1">
          <a:spLocks noChangeArrowheads="1"/>
        </xdr:cNvSpPr>
      </xdr:nvSpPr>
      <xdr:spPr>
        <a:xfrm>
          <a:off x="314325" y="41976675"/>
          <a:ext cx="5676900" cy="2667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1 to 7 months.  </a:t>
          </a:r>
        </a:p>
      </xdr:txBody>
    </xdr:sp>
    <xdr:clientData/>
  </xdr:twoCellAnchor>
  <xdr:twoCellAnchor>
    <xdr:from>
      <xdr:col>1</xdr:col>
      <xdr:colOff>9525</xdr:colOff>
      <xdr:row>25</xdr:row>
      <xdr:rowOff>0</xdr:rowOff>
    </xdr:from>
    <xdr:to>
      <xdr:col>7</xdr:col>
      <xdr:colOff>419100</xdr:colOff>
      <xdr:row>25</xdr:row>
      <xdr:rowOff>0</xdr:rowOff>
    </xdr:to>
    <xdr:sp>
      <xdr:nvSpPr>
        <xdr:cNvPr id="22" name="TextBox 22"/>
        <xdr:cNvSpPr txBox="1">
          <a:spLocks noChangeArrowheads="1"/>
        </xdr:cNvSpPr>
      </xdr:nvSpPr>
      <xdr:spPr>
        <a:xfrm>
          <a:off x="314325" y="4048125"/>
          <a:ext cx="53054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2</xdr:col>
      <xdr:colOff>0</xdr:colOff>
      <xdr:row>36</xdr:row>
      <xdr:rowOff>28575</xdr:rowOff>
    </xdr:from>
    <xdr:ext cx="76200" cy="200025"/>
    <xdr:sp>
      <xdr:nvSpPr>
        <xdr:cNvPr id="23" name="TextBox 23"/>
        <xdr:cNvSpPr txBox="1">
          <a:spLocks noChangeArrowheads="1"/>
        </xdr:cNvSpPr>
      </xdr:nvSpPr>
      <xdr:spPr>
        <a:xfrm>
          <a:off x="1076325" y="5857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85725</xdr:rowOff>
    </xdr:from>
    <xdr:ext cx="5772150" cy="1800225"/>
    <xdr:sp>
      <xdr:nvSpPr>
        <xdr:cNvPr id="24" name="TextBox 24"/>
        <xdr:cNvSpPr txBox="1">
          <a:spLocks noChangeArrowheads="1"/>
        </xdr:cNvSpPr>
      </xdr:nvSpPr>
      <xdr:spPr>
        <a:xfrm>
          <a:off x="304800" y="4781550"/>
          <a:ext cx="5772150" cy="1800225"/>
        </a:xfrm>
        <a:prstGeom prst="rect">
          <a:avLst/>
        </a:prstGeom>
        <a:noFill/>
        <a:ln w="9525" cmpd="sng">
          <a:noFill/>
        </a:ln>
      </xdr:spPr>
      <xdr:txBody>
        <a:bodyPr vertOverflow="clip" wrap="square"/>
        <a:p>
          <a:pPr algn="l">
            <a:defRPr/>
          </a:pPr>
          <a:r>
            <a:rPr lang="en-US" cap="none" sz="1000" b="0" i="0" u="none" baseline="0"/>
            <a:t>There were no items affecting assets,  liabilities,  equity, net  income or cash flows during  the current financial period that are unusual because of their nature, size or incidence except for the following:-
a)  Recognition  of  excess  interest (excess of Net Tangible Assets over Purchase consideration) amounted  to RM10.7 million by the Company on the  acquisition of Big  Wheel  Holdings Sdn Bhd during the quarter under review.
b)  Following  the adoption of  FRS 3  (Business  Combinations)  and  FRS 138   (Intangible Assets),  negative  goodwill was restated to the Reserves as at 1 January 2005.
</a:t>
          </a:r>
        </a:p>
      </xdr:txBody>
    </xdr:sp>
    <xdr:clientData/>
  </xdr:oneCellAnchor>
  <xdr:oneCellAnchor>
    <xdr:from>
      <xdr:col>0</xdr:col>
      <xdr:colOff>295275</xdr:colOff>
      <xdr:row>42</xdr:row>
      <xdr:rowOff>19050</xdr:rowOff>
    </xdr:from>
    <xdr:ext cx="5657850" cy="552450"/>
    <xdr:sp>
      <xdr:nvSpPr>
        <xdr:cNvPr id="25" name="TextBox 25"/>
        <xdr:cNvSpPr txBox="1">
          <a:spLocks noChangeArrowheads="1"/>
        </xdr:cNvSpPr>
      </xdr:nvSpPr>
      <xdr:spPr>
        <a:xfrm>
          <a:off x="295275" y="6819900"/>
          <a:ext cx="5657850" cy="552450"/>
        </a:xfrm>
        <a:prstGeom prst="rect">
          <a:avLst/>
        </a:prstGeom>
        <a:noFill/>
        <a:ln w="9525" cmpd="sng">
          <a:noFill/>
        </a:ln>
      </xdr:spPr>
      <xdr:txBody>
        <a:bodyPr vertOverflow="clip" wrap="square"/>
        <a:p>
          <a:pPr algn="just">
            <a:defRPr/>
          </a:pPr>
          <a:r>
            <a:rPr lang="en-US" cap="none" sz="1000" b="0" i="0" u="none" baseline="0"/>
            <a:t>There were no material changes in estimates that have been used in the preparation of the current financial period or changes in estimates of amounts reported for the last financial year ended 31 December 2004.</a:t>
          </a:r>
        </a:p>
      </xdr:txBody>
    </xdr:sp>
    <xdr:clientData/>
  </xdr:oneCellAnchor>
  <xdr:twoCellAnchor>
    <xdr:from>
      <xdr:col>1</xdr:col>
      <xdr:colOff>9525</xdr:colOff>
      <xdr:row>127</xdr:row>
      <xdr:rowOff>0</xdr:rowOff>
    </xdr:from>
    <xdr:to>
      <xdr:col>7</xdr:col>
      <xdr:colOff>0</xdr:colOff>
      <xdr:row>127</xdr:row>
      <xdr:rowOff>0</xdr:rowOff>
    </xdr:to>
    <xdr:sp>
      <xdr:nvSpPr>
        <xdr:cNvPr id="26" name="TextBox 26"/>
        <xdr:cNvSpPr txBox="1">
          <a:spLocks noChangeArrowheads="1"/>
        </xdr:cNvSpPr>
      </xdr:nvSpPr>
      <xdr:spPr>
        <a:xfrm>
          <a:off x="314325" y="20535900"/>
          <a:ext cx="4886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0</xdr:col>
      <xdr:colOff>276225</xdr:colOff>
      <xdr:row>291</xdr:row>
      <xdr:rowOff>9525</xdr:rowOff>
    </xdr:from>
    <xdr:to>
      <xdr:col>7</xdr:col>
      <xdr:colOff>771525</xdr:colOff>
      <xdr:row>293</xdr:row>
      <xdr:rowOff>76200</xdr:rowOff>
    </xdr:to>
    <xdr:sp>
      <xdr:nvSpPr>
        <xdr:cNvPr id="27" name="TextBox 27"/>
        <xdr:cNvSpPr txBox="1">
          <a:spLocks noChangeArrowheads="1"/>
        </xdr:cNvSpPr>
      </xdr:nvSpPr>
      <xdr:spPr>
        <a:xfrm>
          <a:off x="276225" y="46186725"/>
          <a:ext cx="5695950" cy="390525"/>
        </a:xfrm>
        <a:prstGeom prst="rect">
          <a:avLst/>
        </a:prstGeom>
        <a:solidFill>
          <a:srgbClr val="FFFFFF"/>
        </a:solidFill>
        <a:ln w="1" cmpd="sng">
          <a:noFill/>
        </a:ln>
      </xdr:spPr>
      <xdr:txBody>
        <a:bodyPr vertOverflow="clip" wrap="square"/>
        <a:p>
          <a:pPr algn="just">
            <a:defRPr/>
          </a:pPr>
          <a:r>
            <a:rPr lang="en-US" cap="none" sz="1000" b="0" i="0" u="none" baseline="0"/>
            <a:t>The Board of Directors of the Company has not recommended any interim dividend for the current quarter under review.
 </a:t>
          </a:r>
        </a:p>
      </xdr:txBody>
    </xdr:sp>
    <xdr:clientData/>
  </xdr:twoCellAnchor>
  <xdr:twoCellAnchor>
    <xdr:from>
      <xdr:col>1</xdr:col>
      <xdr:colOff>9525</xdr:colOff>
      <xdr:row>235</xdr:row>
      <xdr:rowOff>0</xdr:rowOff>
    </xdr:from>
    <xdr:to>
      <xdr:col>7</xdr:col>
      <xdr:colOff>0</xdr:colOff>
      <xdr:row>235</xdr:row>
      <xdr:rowOff>0</xdr:rowOff>
    </xdr:to>
    <xdr:sp>
      <xdr:nvSpPr>
        <xdr:cNvPr id="28" name="TextBox 28"/>
        <xdr:cNvSpPr txBox="1">
          <a:spLocks noChangeArrowheads="1"/>
        </xdr:cNvSpPr>
      </xdr:nvSpPr>
      <xdr:spPr>
        <a:xfrm>
          <a:off x="314325" y="37642800"/>
          <a:ext cx="4886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9525</xdr:colOff>
      <xdr:row>138</xdr:row>
      <xdr:rowOff>66675</xdr:rowOff>
    </xdr:from>
    <xdr:to>
      <xdr:col>7</xdr:col>
      <xdr:colOff>762000</xdr:colOff>
      <xdr:row>139</xdr:row>
      <xdr:rowOff>123825</xdr:rowOff>
    </xdr:to>
    <xdr:sp>
      <xdr:nvSpPr>
        <xdr:cNvPr id="29" name="TextBox 29"/>
        <xdr:cNvSpPr txBox="1">
          <a:spLocks noChangeArrowheads="1"/>
        </xdr:cNvSpPr>
      </xdr:nvSpPr>
      <xdr:spPr>
        <a:xfrm>
          <a:off x="314325" y="22402800"/>
          <a:ext cx="564832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9525</xdr:colOff>
      <xdr:row>214</xdr:row>
      <xdr:rowOff>0</xdr:rowOff>
    </xdr:from>
    <xdr:to>
      <xdr:col>7</xdr:col>
      <xdr:colOff>790575</xdr:colOff>
      <xdr:row>217</xdr:row>
      <xdr:rowOff>9525</xdr:rowOff>
    </xdr:to>
    <xdr:sp>
      <xdr:nvSpPr>
        <xdr:cNvPr id="30" name="TextBox 30"/>
        <xdr:cNvSpPr txBox="1">
          <a:spLocks noChangeArrowheads="1"/>
        </xdr:cNvSpPr>
      </xdr:nvSpPr>
      <xdr:spPr>
        <a:xfrm>
          <a:off x="314325" y="34375725"/>
          <a:ext cx="5676900" cy="428625"/>
        </a:xfrm>
        <a:prstGeom prst="rect">
          <a:avLst/>
        </a:prstGeom>
        <a:solidFill>
          <a:srgbClr val="FFFFFF"/>
        </a:solidFill>
        <a:ln w="1" cmpd="sng">
          <a:noFill/>
        </a:ln>
      </xdr:spPr>
      <xdr:txBody>
        <a:bodyPr vertOverflow="clip" wrap="square"/>
        <a:p>
          <a:pPr algn="just">
            <a:defRPr/>
          </a:pPr>
          <a:r>
            <a:rPr lang="en-US" cap="none" sz="1000" b="0" i="0" u="none" baseline="0"/>
            <a:t>The Group's effective tax rate is lower than the statutory tax rate as certain subsidiaries utilised its reinvestment allowance, unabsorbed capital allowances and unutilised business losses.</a:t>
          </a:r>
        </a:p>
      </xdr:txBody>
    </xdr:sp>
    <xdr:clientData/>
  </xdr:twoCellAnchor>
  <xdr:twoCellAnchor>
    <xdr:from>
      <xdr:col>1</xdr:col>
      <xdr:colOff>9525</xdr:colOff>
      <xdr:row>220</xdr:row>
      <xdr:rowOff>9525</xdr:rowOff>
    </xdr:from>
    <xdr:to>
      <xdr:col>7</xdr:col>
      <xdr:colOff>781050</xdr:colOff>
      <xdr:row>222</xdr:row>
      <xdr:rowOff>28575</xdr:rowOff>
    </xdr:to>
    <xdr:sp>
      <xdr:nvSpPr>
        <xdr:cNvPr id="31" name="TextBox 31"/>
        <xdr:cNvSpPr txBox="1">
          <a:spLocks noChangeArrowheads="1"/>
        </xdr:cNvSpPr>
      </xdr:nvSpPr>
      <xdr:spPr>
        <a:xfrm>
          <a:off x="314325" y="35185350"/>
          <a:ext cx="566737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and/or properties for the current quarter and financial period to-date.</a:t>
          </a:r>
        </a:p>
      </xdr:txBody>
    </xdr:sp>
    <xdr:clientData/>
  </xdr:twoCellAnchor>
  <xdr:twoCellAnchor>
    <xdr:from>
      <xdr:col>1</xdr:col>
      <xdr:colOff>19050</xdr:colOff>
      <xdr:row>225</xdr:row>
      <xdr:rowOff>123825</xdr:rowOff>
    </xdr:from>
    <xdr:to>
      <xdr:col>7</xdr:col>
      <xdr:colOff>771525</xdr:colOff>
      <xdr:row>228</xdr:row>
      <xdr:rowOff>0</xdr:rowOff>
    </xdr:to>
    <xdr:sp>
      <xdr:nvSpPr>
        <xdr:cNvPr id="32" name="TextBox 32"/>
        <xdr:cNvSpPr txBox="1">
          <a:spLocks noChangeArrowheads="1"/>
        </xdr:cNvSpPr>
      </xdr:nvSpPr>
      <xdr:spPr>
        <a:xfrm>
          <a:off x="323850" y="36004500"/>
          <a:ext cx="5648325"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purchases or disposals of quoted securities  for the current quarter and financial period to-date.</a:t>
          </a:r>
        </a:p>
      </xdr:txBody>
    </xdr:sp>
    <xdr:clientData/>
  </xdr:twoCellAnchor>
  <xdr:twoCellAnchor>
    <xdr:from>
      <xdr:col>0</xdr:col>
      <xdr:colOff>295275</xdr:colOff>
      <xdr:row>47</xdr:row>
      <xdr:rowOff>152400</xdr:rowOff>
    </xdr:from>
    <xdr:to>
      <xdr:col>7</xdr:col>
      <xdr:colOff>771525</xdr:colOff>
      <xdr:row>55</xdr:row>
      <xdr:rowOff>38100</xdr:rowOff>
    </xdr:to>
    <xdr:sp>
      <xdr:nvSpPr>
        <xdr:cNvPr id="33" name="TextBox 33"/>
        <xdr:cNvSpPr txBox="1">
          <a:spLocks noChangeArrowheads="1"/>
        </xdr:cNvSpPr>
      </xdr:nvSpPr>
      <xdr:spPr>
        <a:xfrm>
          <a:off x="295275" y="7762875"/>
          <a:ext cx="5676900" cy="11811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There was no issuances, cancellations, repurchases, resale and repayments of debt and equity securities during the current quarter under review except for the following:-
On 7th July 2005, the Securities Commission has approved the issuance of the</a:t>
          </a:r>
          <a:r>
            <a:rPr lang="en-US" cap="none" sz="1000" b="0" i="0" u="none" baseline="0">
              <a:latin typeface="Times New Roman"/>
              <a:ea typeface="Times New Roman"/>
              <a:cs typeface="Times New Roman"/>
            </a:rPr>
            <a:t> Murabahah Notes Issuance Facility and/or Islamic Medium Term Notes ("MUNIF and/or IMTN") for the nominal value of up to RM80 million to the Company. A total amount of RM50 million have been issued as at the end of quarter under review.
</a:t>
          </a:r>
        </a:p>
      </xdr:txBody>
    </xdr:sp>
    <xdr:clientData/>
  </xdr:twoCellAnchor>
  <xdr:twoCellAnchor>
    <xdr:from>
      <xdr:col>1</xdr:col>
      <xdr:colOff>47625</xdr:colOff>
      <xdr:row>143</xdr:row>
      <xdr:rowOff>66675</xdr:rowOff>
    </xdr:from>
    <xdr:to>
      <xdr:col>7</xdr:col>
      <xdr:colOff>790575</xdr:colOff>
      <xdr:row>145</xdr:row>
      <xdr:rowOff>95250</xdr:rowOff>
    </xdr:to>
    <xdr:sp>
      <xdr:nvSpPr>
        <xdr:cNvPr id="34" name="TextBox 34"/>
        <xdr:cNvSpPr txBox="1">
          <a:spLocks noChangeArrowheads="1"/>
        </xdr:cNvSpPr>
      </xdr:nvSpPr>
      <xdr:spPr>
        <a:xfrm>
          <a:off x="352425" y="23221950"/>
          <a:ext cx="5638800"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above capital commitment is for the purchase of the office suites in Kuala Lumpur for the Group's corporate office.
. </a:t>
          </a:r>
        </a:p>
      </xdr:txBody>
    </xdr:sp>
    <xdr:clientData/>
  </xdr:twoCellAnchor>
  <xdr:twoCellAnchor>
    <xdr:from>
      <xdr:col>1</xdr:col>
      <xdr:colOff>66675</xdr:colOff>
      <xdr:row>196</xdr:row>
      <xdr:rowOff>104775</xdr:rowOff>
    </xdr:from>
    <xdr:to>
      <xdr:col>7</xdr:col>
      <xdr:colOff>0</xdr:colOff>
      <xdr:row>197</xdr:row>
      <xdr:rowOff>0</xdr:rowOff>
    </xdr:to>
    <xdr:sp>
      <xdr:nvSpPr>
        <xdr:cNvPr id="35" name="TextBox 35"/>
        <xdr:cNvSpPr txBox="1">
          <a:spLocks noChangeArrowheads="1"/>
        </xdr:cNvSpPr>
      </xdr:nvSpPr>
      <xdr:spPr>
        <a:xfrm>
          <a:off x="371475" y="31918275"/>
          <a:ext cx="4829175" cy="571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comparative summary of the financial results of the Group for the year ended 31 December 2004 and the forecast published in the Prospectus dated 23 June 2004 are as follows;</a:t>
          </a:r>
          <a:r>
            <a:rPr lang="en-US" cap="none" sz="1000" b="0" i="0" u="none" baseline="0">
              <a:solidFill>
                <a:srgbClr val="FF66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47625</xdr:colOff>
      <xdr:row>94</xdr:row>
      <xdr:rowOff>0</xdr:rowOff>
    </xdr:from>
    <xdr:to>
      <xdr:col>7</xdr:col>
      <xdr:colOff>771525</xdr:colOff>
      <xdr:row>98</xdr:row>
      <xdr:rowOff>133350</xdr:rowOff>
    </xdr:to>
    <xdr:sp>
      <xdr:nvSpPr>
        <xdr:cNvPr id="36" name="TextBox 36"/>
        <xdr:cNvSpPr txBox="1">
          <a:spLocks noChangeArrowheads="1"/>
        </xdr:cNvSpPr>
      </xdr:nvSpPr>
      <xdr:spPr>
        <a:xfrm>
          <a:off x="352425" y="15192375"/>
          <a:ext cx="5619750" cy="781050"/>
        </a:xfrm>
        <a:prstGeom prst="rect">
          <a:avLst/>
        </a:prstGeom>
        <a:solidFill>
          <a:srgbClr val="FFFFFF"/>
        </a:solidFill>
        <a:ln w="1" cmpd="sng">
          <a:noFill/>
        </a:ln>
      </xdr:spPr>
      <xdr:txBody>
        <a:bodyPr vertOverflow="clip" wrap="square"/>
        <a:p>
          <a:pPr algn="just">
            <a:defRPr/>
          </a:pPr>
          <a:r>
            <a:rPr lang="en-US" cap="none" sz="1000" b="0" i="0" u="none" baseline="0"/>
            <a:t>On 26th October 2005, the Company acquired the remaining 20% of the ordinary share capital of Goodway Rubber Company Pty Ltd ("GWA"), a limited company incorporated in Australia. The total cash purchase consideration was AUD 523,017 (equivalent to RM1,490,598) for the 20% interest comprising of 50,000 ordinary shares of AUD 1 each. With the acquisition, GWA is a wholly-owned subsidiary of the Company.</a:t>
          </a:r>
        </a:p>
      </xdr:txBody>
    </xdr:sp>
    <xdr:clientData/>
  </xdr:twoCellAnchor>
  <xdr:twoCellAnchor>
    <xdr:from>
      <xdr:col>0</xdr:col>
      <xdr:colOff>295275</xdr:colOff>
      <xdr:row>229</xdr:row>
      <xdr:rowOff>47625</xdr:rowOff>
    </xdr:from>
    <xdr:to>
      <xdr:col>7</xdr:col>
      <xdr:colOff>771525</xdr:colOff>
      <xdr:row>233</xdr:row>
      <xdr:rowOff>152400</xdr:rowOff>
    </xdr:to>
    <xdr:sp>
      <xdr:nvSpPr>
        <xdr:cNvPr id="37" name="TextBox 37"/>
        <xdr:cNvSpPr txBox="1">
          <a:spLocks noChangeArrowheads="1"/>
        </xdr:cNvSpPr>
      </xdr:nvSpPr>
      <xdr:spPr>
        <a:xfrm>
          <a:off x="295275" y="36576000"/>
          <a:ext cx="5676900" cy="838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latin typeface="Times New Roman"/>
              <a:ea typeface="Times New Roman"/>
              <a:cs typeface="Times New Roman"/>
            </a:rPr>
            <a:t>On 14 November 2005, the Company obtained approval from the Securities Commission for an extension of six (6) months up to 4 May 2006 to implement the proposed  private placement of new shares, representing up to ten percent ("10%") of the enlarged issued and paid-up share capital of the Company.</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285750</xdr:colOff>
      <xdr:row>309</xdr:row>
      <xdr:rowOff>114300</xdr:rowOff>
    </xdr:from>
    <xdr:to>
      <xdr:col>7</xdr:col>
      <xdr:colOff>781050</xdr:colOff>
      <xdr:row>312</xdr:row>
      <xdr:rowOff>0</xdr:rowOff>
    </xdr:to>
    <xdr:sp>
      <xdr:nvSpPr>
        <xdr:cNvPr id="38" name="TextBox 38"/>
        <xdr:cNvSpPr txBox="1">
          <a:spLocks noChangeArrowheads="1"/>
        </xdr:cNvSpPr>
      </xdr:nvSpPr>
      <xdr:spPr>
        <a:xfrm>
          <a:off x="285750" y="48948975"/>
          <a:ext cx="5695950" cy="371475"/>
        </a:xfrm>
        <a:prstGeom prst="rect">
          <a:avLst/>
        </a:prstGeom>
        <a:solidFill>
          <a:srgbClr val="FFFFFF"/>
        </a:solidFill>
        <a:ln w="1" cmpd="sng">
          <a:noFill/>
        </a:ln>
      </xdr:spPr>
      <xdr:txBody>
        <a:bodyPr vertOverflow="clip" wrap="square"/>
        <a:p>
          <a:pPr algn="just">
            <a:defRPr/>
          </a:pPr>
          <a:r>
            <a:rPr lang="en-US" cap="none" sz="1000" b="0" i="0" u="none" baseline="0"/>
            <a:t>The effect on the basic earning per share arising from the assumed exercise of ESOS is anti-dilutive. Accordingly, diluted earnings per share has not been presented.</a:t>
          </a:r>
        </a:p>
      </xdr:txBody>
    </xdr:sp>
    <xdr:clientData/>
  </xdr:twoCellAnchor>
  <xdr:twoCellAnchor>
    <xdr:from>
      <xdr:col>1</xdr:col>
      <xdr:colOff>0</xdr:colOff>
      <xdr:row>24</xdr:row>
      <xdr:rowOff>57150</xdr:rowOff>
    </xdr:from>
    <xdr:to>
      <xdr:col>7</xdr:col>
      <xdr:colOff>781050</xdr:colOff>
      <xdr:row>26</xdr:row>
      <xdr:rowOff>57150</xdr:rowOff>
    </xdr:to>
    <xdr:sp>
      <xdr:nvSpPr>
        <xdr:cNvPr id="39" name="TextBox 39"/>
        <xdr:cNvSpPr txBox="1">
          <a:spLocks noChangeArrowheads="1"/>
        </xdr:cNvSpPr>
      </xdr:nvSpPr>
      <xdr:spPr>
        <a:xfrm>
          <a:off x="304800" y="3943350"/>
          <a:ext cx="5676900"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operations are not materially affected by seasonality or cyclical factors during the quarter under review.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6"/>
    <pageSetUpPr fitToPage="1"/>
  </sheetPr>
  <dimension ref="A1:H76"/>
  <sheetViews>
    <sheetView view="pageBreakPreview" zoomScaleSheetLayoutView="100" workbookViewId="0" topLeftCell="A1">
      <selection activeCell="A27" sqref="A27"/>
    </sheetView>
  </sheetViews>
  <sheetFormatPr defaultColWidth="9.140625" defaultRowHeight="12.75"/>
  <cols>
    <col min="1" max="1" width="33.28125" style="2" customWidth="1"/>
    <col min="2" max="2" width="12.57421875" style="2" customWidth="1"/>
    <col min="3" max="3" width="1.7109375" style="2" customWidth="1"/>
    <col min="4" max="4" width="12.7109375" style="14" customWidth="1"/>
    <col min="5" max="5" width="2.00390625" style="2" customWidth="1"/>
    <col min="6" max="6" width="12.421875" style="14" customWidth="1"/>
    <col min="7" max="7" width="2.00390625" style="2" customWidth="1"/>
    <col min="8" max="8" width="15.28125" style="14" customWidth="1"/>
    <col min="9" max="16384" width="9.140625" style="2" customWidth="1"/>
  </cols>
  <sheetData>
    <row r="1" spans="1:8" ht="12.75">
      <c r="A1" s="65" t="s">
        <v>0</v>
      </c>
      <c r="B1" s="65"/>
      <c r="C1" s="65"/>
      <c r="D1" s="66"/>
      <c r="E1" s="65"/>
      <c r="F1" s="65"/>
      <c r="G1" s="65"/>
      <c r="H1" s="65"/>
    </row>
    <row r="2" spans="1:8" ht="12.75">
      <c r="A2" s="67" t="s">
        <v>1</v>
      </c>
      <c r="B2" s="65"/>
      <c r="C2" s="65"/>
      <c r="D2" s="65"/>
      <c r="E2" s="65"/>
      <c r="F2" s="65"/>
      <c r="G2" s="65"/>
      <c r="H2" s="65"/>
    </row>
    <row r="3" spans="1:8" ht="12.75">
      <c r="A3" s="67"/>
      <c r="B3" s="65"/>
      <c r="C3" s="65"/>
      <c r="D3" s="65"/>
      <c r="E3" s="65"/>
      <c r="F3" s="65"/>
      <c r="G3" s="65"/>
      <c r="H3" s="65"/>
    </row>
    <row r="5" ht="12.75">
      <c r="A5" s="6" t="s">
        <v>124</v>
      </c>
    </row>
    <row r="6" ht="12.75">
      <c r="A6" s="6" t="s">
        <v>125</v>
      </c>
    </row>
    <row r="7" spans="1:2" ht="12.75">
      <c r="A7" s="6" t="s">
        <v>126</v>
      </c>
      <c r="B7" s="14"/>
    </row>
    <row r="8" spans="1:2" ht="12.75">
      <c r="A8" s="6"/>
      <c r="B8" s="14"/>
    </row>
    <row r="9" spans="1:8" ht="12.75">
      <c r="A9" s="6"/>
      <c r="B9" s="134" t="s">
        <v>127</v>
      </c>
      <c r="C9" s="134"/>
      <c r="D9" s="134"/>
      <c r="F9" s="134" t="s">
        <v>128</v>
      </c>
      <c r="G9" s="134"/>
      <c r="H9" s="134"/>
    </row>
    <row r="10" spans="2:8" ht="12.75">
      <c r="B10" s="14"/>
      <c r="C10" s="14"/>
      <c r="D10" s="14" t="s">
        <v>63</v>
      </c>
      <c r="E10" s="14"/>
      <c r="G10" s="14"/>
      <c r="H10" s="14" t="s">
        <v>63</v>
      </c>
    </row>
    <row r="11" spans="2:8" ht="12.75">
      <c r="B11" s="14" t="s">
        <v>64</v>
      </c>
      <c r="C11" s="14"/>
      <c r="D11" s="14" t="s">
        <v>65</v>
      </c>
      <c r="E11" s="14"/>
      <c r="F11" s="14" t="s">
        <v>64</v>
      </c>
      <c r="G11" s="14"/>
      <c r="H11" s="14" t="s">
        <v>65</v>
      </c>
    </row>
    <row r="12" spans="2:8" ht="12.75">
      <c r="B12" s="14" t="s">
        <v>66</v>
      </c>
      <c r="C12" s="14"/>
      <c r="D12" s="14" t="s">
        <v>66</v>
      </c>
      <c r="E12" s="14"/>
      <c r="F12" s="14" t="s">
        <v>67</v>
      </c>
      <c r="G12" s="14"/>
      <c r="H12" s="14" t="s">
        <v>67</v>
      </c>
    </row>
    <row r="13" spans="2:8" ht="12.75">
      <c r="B13" s="14" t="s">
        <v>68</v>
      </c>
      <c r="C13" s="14"/>
      <c r="D13" s="14" t="s">
        <v>68</v>
      </c>
      <c r="E13" s="14"/>
      <c r="F13" s="14" t="s">
        <v>68</v>
      </c>
      <c r="G13" s="14"/>
      <c r="H13" s="14" t="s">
        <v>68</v>
      </c>
    </row>
    <row r="14" spans="2:8" ht="12.75">
      <c r="B14" s="63" t="s">
        <v>30</v>
      </c>
      <c r="C14" s="63"/>
      <c r="D14" s="63" t="s">
        <v>69</v>
      </c>
      <c r="E14" s="63"/>
      <c r="F14" s="63" t="s">
        <v>30</v>
      </c>
      <c r="G14" s="63"/>
      <c r="H14" s="63" t="s">
        <v>69</v>
      </c>
    </row>
    <row r="15" spans="2:8" ht="12.75">
      <c r="B15" s="14" t="s">
        <v>31</v>
      </c>
      <c r="D15" s="14" t="s">
        <v>31</v>
      </c>
      <c r="F15" s="14" t="s">
        <v>31</v>
      </c>
      <c r="H15" s="14" t="s">
        <v>31</v>
      </c>
    </row>
    <row r="16" ht="12.75">
      <c r="H16" s="34"/>
    </row>
    <row r="17" spans="1:8" s="36" customFormat="1" ht="12.75">
      <c r="A17" s="36" t="s">
        <v>70</v>
      </c>
      <c r="B17" s="36">
        <v>28800</v>
      </c>
      <c r="D17" s="34">
        <v>29923</v>
      </c>
      <c r="F17" s="34">
        <v>82971</v>
      </c>
      <c r="H17" s="34">
        <v>46249</v>
      </c>
    </row>
    <row r="18" spans="4:8" s="36" customFormat="1" ht="12.75">
      <c r="D18" s="34"/>
      <c r="F18" s="34"/>
      <c r="H18" s="34"/>
    </row>
    <row r="19" spans="1:8" s="36" customFormat="1" ht="12.75">
      <c r="A19" s="36" t="s">
        <v>129</v>
      </c>
      <c r="B19" s="36">
        <v>-23768</v>
      </c>
      <c r="D19" s="34">
        <v>-24810</v>
      </c>
      <c r="F19" s="34">
        <v>-69575</v>
      </c>
      <c r="H19" s="34">
        <v>-37254</v>
      </c>
    </row>
    <row r="20" spans="2:8" s="36" customFormat="1" ht="12.75">
      <c r="B20" s="68"/>
      <c r="D20" s="68"/>
      <c r="F20" s="68"/>
      <c r="H20" s="68"/>
    </row>
    <row r="21" spans="1:8" s="36" customFormat="1" ht="12.75">
      <c r="A21" s="36" t="s">
        <v>130</v>
      </c>
      <c r="B21" s="36">
        <f>SUM(B17:B20)</f>
        <v>5032</v>
      </c>
      <c r="D21" s="36">
        <f>SUM(D17:D20)</f>
        <v>5113</v>
      </c>
      <c r="F21" s="36">
        <f>SUM(F17:F20)</f>
        <v>13396</v>
      </c>
      <c r="H21" s="36">
        <f>SUM(H17:H20)</f>
        <v>8995</v>
      </c>
    </row>
    <row r="22" spans="4:8" s="36" customFormat="1" ht="12.75">
      <c r="D22" s="34"/>
      <c r="F22" s="34"/>
      <c r="H22" s="34"/>
    </row>
    <row r="23" spans="1:8" s="36" customFormat="1" ht="12.75">
      <c r="A23" s="2" t="s">
        <v>131</v>
      </c>
      <c r="B23" s="36">
        <v>-8191</v>
      </c>
      <c r="D23" s="34">
        <v>-2367</v>
      </c>
      <c r="F23" s="34">
        <v>-14367</v>
      </c>
      <c r="H23" s="34">
        <v>-4508</v>
      </c>
    </row>
    <row r="24" spans="1:8" s="36" customFormat="1" ht="12.75">
      <c r="A24" s="2"/>
      <c r="D24" s="34"/>
      <c r="F24" s="34"/>
      <c r="H24" s="34"/>
    </row>
    <row r="25" spans="1:8" s="36" customFormat="1" ht="12.75">
      <c r="A25" s="2" t="s">
        <v>132</v>
      </c>
      <c r="B25" s="36">
        <v>10282</v>
      </c>
      <c r="D25" s="34">
        <v>126</v>
      </c>
      <c r="F25" s="34">
        <v>11606</v>
      </c>
      <c r="H25" s="34">
        <v>1020</v>
      </c>
    </row>
    <row r="26" spans="1:8" s="36" customFormat="1" ht="12.75">
      <c r="A26" s="2"/>
      <c r="B26" s="69"/>
      <c r="D26" s="69"/>
      <c r="F26" s="69"/>
      <c r="H26" s="69"/>
    </row>
    <row r="27" spans="1:8" s="36" customFormat="1" ht="12.75">
      <c r="A27" s="2" t="s">
        <v>133</v>
      </c>
      <c r="B27" s="34">
        <f>SUM(B21:B26)</f>
        <v>7123</v>
      </c>
      <c r="C27" s="34">
        <v>0</v>
      </c>
      <c r="D27" s="34">
        <f>SUM(D21:D26)</f>
        <v>2872</v>
      </c>
      <c r="F27" s="34">
        <f>SUM(F21:F26)</f>
        <v>10635</v>
      </c>
      <c r="G27" s="34">
        <v>0</v>
      </c>
      <c r="H27" s="34">
        <f>SUM(H21:H26)</f>
        <v>5507</v>
      </c>
    </row>
    <row r="28" spans="1:8" s="36" customFormat="1" ht="12.75">
      <c r="A28" s="2"/>
      <c r="B28" s="34"/>
      <c r="C28" s="34"/>
      <c r="D28" s="34"/>
      <c r="F28" s="34"/>
      <c r="G28" s="34"/>
      <c r="H28" s="34"/>
    </row>
    <row r="29" spans="1:8" s="36" customFormat="1" ht="12.75">
      <c r="A29" s="2" t="s">
        <v>36</v>
      </c>
      <c r="B29" s="36">
        <v>48</v>
      </c>
      <c r="C29" s="34"/>
      <c r="D29" s="34">
        <v>97</v>
      </c>
      <c r="F29" s="34">
        <v>138</v>
      </c>
      <c r="G29" s="34"/>
      <c r="H29" s="34">
        <v>125</v>
      </c>
    </row>
    <row r="30" s="36" customFormat="1" ht="12.75">
      <c r="A30" s="2"/>
    </row>
    <row r="31" spans="1:8" s="36" customFormat="1" ht="12.75">
      <c r="A31" s="2" t="s">
        <v>37</v>
      </c>
      <c r="B31" s="36">
        <v>-564</v>
      </c>
      <c r="D31" s="34">
        <v>-491</v>
      </c>
      <c r="F31" s="34">
        <v>-1216</v>
      </c>
      <c r="H31" s="34">
        <v>-872</v>
      </c>
    </row>
    <row r="32" spans="1:8" s="36" customFormat="1" ht="12.75">
      <c r="A32" s="2"/>
      <c r="B32" s="69"/>
      <c r="D32" s="69"/>
      <c r="F32" s="69"/>
      <c r="H32" s="69"/>
    </row>
    <row r="33" spans="1:8" s="36" customFormat="1" ht="12.75">
      <c r="A33" s="2" t="s">
        <v>134</v>
      </c>
      <c r="B33" s="70">
        <f>SUM(B27:B32)</f>
        <v>6607</v>
      </c>
      <c r="D33" s="70">
        <f>SUM(D27:D32)</f>
        <v>2478</v>
      </c>
      <c r="F33" s="70">
        <f>SUM(F27:F32)</f>
        <v>9557</v>
      </c>
      <c r="H33" s="70">
        <f>SUM(H27:H32)</f>
        <v>4760</v>
      </c>
    </row>
    <row r="34" spans="1:8" s="36" customFormat="1" ht="12.75">
      <c r="A34" s="2"/>
      <c r="B34" s="70"/>
      <c r="D34" s="70"/>
      <c r="F34" s="70"/>
      <c r="H34" s="70"/>
    </row>
    <row r="35" spans="1:8" s="36" customFormat="1" ht="12.75">
      <c r="A35" s="2" t="s">
        <v>135</v>
      </c>
      <c r="B35" s="36">
        <v>0</v>
      </c>
      <c r="D35" s="34">
        <v>-41</v>
      </c>
      <c r="F35" s="34">
        <v>-48</v>
      </c>
      <c r="H35" s="34">
        <v>-41</v>
      </c>
    </row>
    <row r="36" spans="1:8" s="36" customFormat="1" ht="12.75">
      <c r="A36" s="2"/>
      <c r="B36" s="69"/>
      <c r="D36" s="69"/>
      <c r="F36" s="69"/>
      <c r="H36" s="69"/>
    </row>
    <row r="37" spans="1:8" s="36" customFormat="1" ht="12.75">
      <c r="A37" s="2" t="s">
        <v>71</v>
      </c>
      <c r="B37" s="34">
        <f>SUM(B33:B36)</f>
        <v>6607</v>
      </c>
      <c r="D37" s="34">
        <f>SUM(D33:D36)</f>
        <v>2437</v>
      </c>
      <c r="F37" s="34">
        <f>SUM(F33:F36)</f>
        <v>9509</v>
      </c>
      <c r="H37" s="34">
        <f>SUM(H33:H36)</f>
        <v>4719</v>
      </c>
    </row>
    <row r="38" spans="1:8" s="36" customFormat="1" ht="12.75">
      <c r="A38" s="2"/>
      <c r="B38" s="34"/>
      <c r="D38" s="34"/>
      <c r="F38" s="34"/>
      <c r="H38" s="34"/>
    </row>
    <row r="39" spans="1:8" s="36" customFormat="1" ht="12.75">
      <c r="A39" s="2" t="s">
        <v>39</v>
      </c>
      <c r="B39" s="36">
        <v>-284</v>
      </c>
      <c r="D39" s="34">
        <v>-351</v>
      </c>
      <c r="F39" s="34">
        <v>-894</v>
      </c>
      <c r="H39" s="34">
        <v>-875</v>
      </c>
    </row>
    <row r="40" spans="1:8" s="36" customFormat="1" ht="12.75">
      <c r="A40" s="2"/>
      <c r="B40" s="69"/>
      <c r="D40" s="69"/>
      <c r="F40" s="69"/>
      <c r="H40" s="69"/>
    </row>
    <row r="41" spans="1:8" s="36" customFormat="1" ht="12.75">
      <c r="A41" s="2" t="s">
        <v>136</v>
      </c>
      <c r="B41" s="34">
        <f>SUM(B37:B40)</f>
        <v>6323</v>
      </c>
      <c r="D41" s="34">
        <f>SUM(D37:D40)</f>
        <v>2086</v>
      </c>
      <c r="F41" s="34">
        <f>SUM(F37:F40)</f>
        <v>8615</v>
      </c>
      <c r="H41" s="34">
        <f>SUM(H37:H40)</f>
        <v>3844</v>
      </c>
    </row>
    <row r="42" spans="2:8" s="36" customFormat="1" ht="12.75">
      <c r="B42" s="71"/>
      <c r="C42" s="71"/>
      <c r="D42" s="70"/>
      <c r="E42" s="71"/>
      <c r="F42" s="70"/>
      <c r="G42" s="71"/>
      <c r="H42" s="70"/>
    </row>
    <row r="43" spans="1:8" s="36" customFormat="1" ht="12.75">
      <c r="A43" s="2" t="s">
        <v>137</v>
      </c>
      <c r="B43" s="36">
        <v>-56</v>
      </c>
      <c r="D43" s="34">
        <v>-67</v>
      </c>
      <c r="F43" s="34">
        <v>-196</v>
      </c>
      <c r="H43" s="34">
        <v>-69</v>
      </c>
    </row>
    <row r="44" spans="2:8" s="36" customFormat="1" ht="12.75">
      <c r="B44" s="69"/>
      <c r="D44" s="69"/>
      <c r="F44" s="69"/>
      <c r="H44" s="69"/>
    </row>
    <row r="45" spans="1:8" s="36" customFormat="1" ht="13.5" thickBot="1">
      <c r="A45" s="2" t="s">
        <v>138</v>
      </c>
      <c r="B45" s="29">
        <f>SUM(B41:B44)</f>
        <v>6267</v>
      </c>
      <c r="D45" s="29">
        <f>SUM(D41:D44)</f>
        <v>2019</v>
      </c>
      <c r="F45" s="29">
        <f>SUM(F41:F44)</f>
        <v>8419</v>
      </c>
      <c r="H45" s="29">
        <f>SUM(H41:H44)</f>
        <v>3775</v>
      </c>
    </row>
    <row r="46" spans="1:8" s="36" customFormat="1" ht="13.5" thickTop="1">
      <c r="A46" s="2"/>
      <c r="B46" s="71"/>
      <c r="D46" s="71"/>
      <c r="F46" s="71"/>
      <c r="H46" s="71"/>
    </row>
    <row r="47" spans="1:8" s="36" customFormat="1" ht="12.75" customHeight="1" thickBot="1">
      <c r="A47" s="2" t="s">
        <v>139</v>
      </c>
      <c r="B47" s="72">
        <v>7.83</v>
      </c>
      <c r="C47" s="35"/>
      <c r="D47" s="72">
        <v>2.59</v>
      </c>
      <c r="E47" s="73"/>
      <c r="F47" s="72">
        <v>10.52</v>
      </c>
      <c r="H47" s="72">
        <v>5.58</v>
      </c>
    </row>
    <row r="48" spans="1:8" s="36" customFormat="1" ht="13.5" thickTop="1">
      <c r="A48" s="2"/>
      <c r="D48" s="42"/>
      <c r="E48" s="42"/>
      <c r="F48" s="42"/>
      <c r="H48" s="34"/>
    </row>
    <row r="49" spans="1:8" s="36" customFormat="1" ht="13.5" thickBot="1">
      <c r="A49" s="2" t="s">
        <v>140</v>
      </c>
      <c r="B49" s="74" t="s">
        <v>141</v>
      </c>
      <c r="D49" s="74" t="s">
        <v>141</v>
      </c>
      <c r="E49" s="42"/>
      <c r="F49" s="74" t="s">
        <v>141</v>
      </c>
      <c r="H49" s="74" t="s">
        <v>141</v>
      </c>
    </row>
    <row r="50" spans="1:8" s="36" customFormat="1" ht="13.5" thickTop="1">
      <c r="A50" s="2"/>
      <c r="B50" s="75"/>
      <c r="D50" s="43"/>
      <c r="E50" s="42"/>
      <c r="F50" s="43"/>
      <c r="H50" s="70"/>
    </row>
    <row r="51" spans="4:8" s="36" customFormat="1" ht="12.75">
      <c r="D51" s="34"/>
      <c r="F51" s="34"/>
      <c r="H51" s="34"/>
    </row>
    <row r="52" s="36" customFormat="1" ht="12.75">
      <c r="H52" s="34"/>
    </row>
    <row r="53" spans="4:8" s="36" customFormat="1" ht="12.75">
      <c r="D53" s="34"/>
      <c r="F53" s="34"/>
      <c r="H53" s="34"/>
    </row>
    <row r="54" spans="4:8" s="36" customFormat="1" ht="12.75">
      <c r="D54" s="34"/>
      <c r="F54" s="34"/>
      <c r="H54" s="34"/>
    </row>
    <row r="55" spans="4:8" s="36" customFormat="1" ht="12.75">
      <c r="D55" s="34"/>
      <c r="F55" s="34"/>
      <c r="H55" s="34"/>
    </row>
    <row r="56" spans="4:8" s="36" customFormat="1" ht="12.75">
      <c r="D56" s="34"/>
      <c r="F56" s="34"/>
      <c r="H56" s="34"/>
    </row>
    <row r="57" spans="4:8" s="36" customFormat="1" ht="12.75">
      <c r="D57" s="34"/>
      <c r="F57" s="34"/>
      <c r="H57" s="34"/>
    </row>
    <row r="58" spans="1:8" s="36" customFormat="1" ht="12.75">
      <c r="A58" s="76"/>
      <c r="B58" s="76"/>
      <c r="C58" s="76"/>
      <c r="D58" s="76"/>
      <c r="E58" s="76"/>
      <c r="F58" s="76"/>
      <c r="G58" s="76"/>
      <c r="H58" s="76"/>
    </row>
    <row r="59" spans="1:8" s="36" customFormat="1" ht="12.75">
      <c r="A59" s="76"/>
      <c r="B59" s="76"/>
      <c r="C59" s="76"/>
      <c r="D59" s="76"/>
      <c r="E59" s="76"/>
      <c r="F59" s="76"/>
      <c r="G59" s="76"/>
      <c r="H59" s="76"/>
    </row>
    <row r="60" spans="1:8" ht="12.75">
      <c r="A60" s="77"/>
      <c r="B60" s="77"/>
      <c r="C60" s="77"/>
      <c r="D60" s="77"/>
      <c r="E60" s="77"/>
      <c r="F60" s="77"/>
      <c r="G60" s="77"/>
      <c r="H60" s="77"/>
    </row>
    <row r="67" ht="12.75" hidden="1"/>
    <row r="68" ht="12.75" hidden="1"/>
    <row r="69" ht="12.75" hidden="1"/>
    <row r="70" ht="12.75" hidden="1"/>
    <row r="71" ht="12.75" hidden="1"/>
    <row r="72" ht="12.75" hidden="1"/>
    <row r="73" ht="12.75" hidden="1">
      <c r="F73" s="14">
        <v>35941</v>
      </c>
    </row>
    <row r="74" ht="12.75" hidden="1"/>
    <row r="75" ht="12.75" hidden="1">
      <c r="F75" s="14">
        <v>63155996</v>
      </c>
    </row>
    <row r="76" ht="12.75" hidden="1">
      <c r="F76" s="14">
        <v>0.5690829418635089</v>
      </c>
    </row>
    <row r="77" ht="12.75" hidden="1"/>
    <row r="78" ht="12.75" hidden="1"/>
    <row r="79" ht="12.75" hidden="1"/>
    <row r="80" ht="12.75" hidden="1"/>
    <row r="81" ht="12.75" hidden="1"/>
    <row r="82" ht="12.75" hidden="1"/>
    <row r="83" ht="12.75" hidden="1"/>
    <row r="84" ht="12.75" hidden="1"/>
    <row r="85" ht="12.75" hidden="1"/>
    <row r="86" ht="12.75" hidden="1"/>
  </sheetData>
  <mergeCells count="2">
    <mergeCell ref="B9:D9"/>
    <mergeCell ref="F9:H9"/>
  </mergeCells>
  <printOptions horizontalCentered="1"/>
  <pageMargins left="0.722440945" right="0.12" top="0.748031496062992" bottom="0.511811023622047" header="0.511811023622047" footer="0.31496062992126"/>
  <pageSetup blackAndWhite="1" fitToHeight="1" fitToWidth="1" horizontalDpi="300" verticalDpi="300" orientation="portrait" paperSize="9"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workbookViewId="0" topLeftCell="A1">
      <selection activeCell="A18" sqref="A18"/>
    </sheetView>
  </sheetViews>
  <sheetFormatPr defaultColWidth="9.140625" defaultRowHeight="12.75"/>
  <cols>
    <col min="1" max="1" width="50.140625" style="2" customWidth="1"/>
    <col min="2" max="2" width="12.57421875" style="2" customWidth="1"/>
    <col min="3" max="3" width="1.7109375" style="2" customWidth="1"/>
    <col min="4" max="4" width="12.57421875" style="14" bestFit="1" customWidth="1"/>
    <col min="5" max="5" width="2.00390625" style="2" customWidth="1"/>
    <col min="6" max="6" width="11.28125" style="14" customWidth="1"/>
    <col min="7" max="16384" width="9.140625" style="2" customWidth="1"/>
  </cols>
  <sheetData>
    <row r="1" ht="12.75">
      <c r="A1" s="65" t="s">
        <v>0</v>
      </c>
    </row>
    <row r="2" ht="12.75">
      <c r="A2" s="65" t="s">
        <v>1</v>
      </c>
    </row>
    <row r="3" ht="12.75">
      <c r="A3" s="67"/>
    </row>
    <row r="5" ht="12.75">
      <c r="A5" s="6" t="s">
        <v>142</v>
      </c>
    </row>
    <row r="6" ht="12.75">
      <c r="A6" s="65" t="s">
        <v>126</v>
      </c>
    </row>
    <row r="7" ht="12.75">
      <c r="B7" s="14"/>
    </row>
    <row r="8" ht="12.75">
      <c r="B8" s="14"/>
    </row>
    <row r="9" ht="12.75">
      <c r="B9" s="14" t="s">
        <v>143</v>
      </c>
    </row>
    <row r="10" spans="2:4" ht="12.75">
      <c r="B10" s="14" t="s">
        <v>144</v>
      </c>
      <c r="D10" s="14" t="s">
        <v>145</v>
      </c>
    </row>
    <row r="11" spans="2:4" ht="12.75">
      <c r="B11" s="14" t="s">
        <v>66</v>
      </c>
      <c r="D11" s="14" t="s">
        <v>146</v>
      </c>
    </row>
    <row r="12" spans="2:4" ht="12.75">
      <c r="B12" s="28" t="s">
        <v>30</v>
      </c>
      <c r="D12" s="28" t="s">
        <v>147</v>
      </c>
    </row>
    <row r="13" spans="2:4" ht="12.75">
      <c r="B13" s="14" t="s">
        <v>31</v>
      </c>
      <c r="D13" s="14" t="s">
        <v>31</v>
      </c>
    </row>
    <row r="15" spans="1:6" s="36" customFormat="1" ht="12.75">
      <c r="A15" s="78" t="s">
        <v>148</v>
      </c>
      <c r="B15" s="36">
        <v>98244</v>
      </c>
      <c r="D15" s="34">
        <v>38867</v>
      </c>
      <c r="F15" s="34"/>
    </row>
    <row r="16" spans="1:6" s="36" customFormat="1" ht="12.75">
      <c r="A16" s="78" t="s">
        <v>149</v>
      </c>
      <c r="B16" s="36">
        <v>318</v>
      </c>
      <c r="D16" s="34">
        <v>343</v>
      </c>
      <c r="F16" s="34"/>
    </row>
    <row r="17" spans="1:6" s="36" customFormat="1" ht="12.75">
      <c r="A17" s="78" t="s">
        <v>218</v>
      </c>
      <c r="B17" s="36">
        <v>0</v>
      </c>
      <c r="D17" s="34">
        <v>65</v>
      </c>
      <c r="F17" s="34"/>
    </row>
    <row r="18" spans="1:6" s="36" customFormat="1" ht="12.75">
      <c r="A18" s="78"/>
      <c r="D18" s="34"/>
      <c r="F18" s="34"/>
    </row>
    <row r="19" spans="1:6" s="36" customFormat="1" ht="12.75">
      <c r="A19" s="78" t="s">
        <v>150</v>
      </c>
      <c r="B19" s="36">
        <v>6000</v>
      </c>
      <c r="D19" s="34">
        <v>0</v>
      </c>
      <c r="F19" s="34"/>
    </row>
    <row r="20" spans="1:6" s="36" customFormat="1" ht="12.75">
      <c r="A20" s="78"/>
      <c r="D20" s="34"/>
      <c r="F20" s="34"/>
    </row>
    <row r="21" spans="1:6" s="36" customFormat="1" ht="12.75">
      <c r="A21" s="78" t="s">
        <v>151</v>
      </c>
      <c r="D21" s="34"/>
      <c r="F21" s="34"/>
    </row>
    <row r="22" spans="1:6" s="36" customFormat="1" ht="12.75">
      <c r="A22" s="71" t="s">
        <v>152</v>
      </c>
      <c r="B22" s="79">
        <v>31115</v>
      </c>
      <c r="C22" s="71"/>
      <c r="D22" s="80">
        <v>15951</v>
      </c>
      <c r="E22" s="71"/>
      <c r="F22" s="34"/>
    </row>
    <row r="23" spans="1:6" s="36" customFormat="1" ht="12.75">
      <c r="A23" s="71" t="s">
        <v>153</v>
      </c>
      <c r="B23" s="81">
        <v>41074</v>
      </c>
      <c r="C23" s="71"/>
      <c r="D23" s="82">
        <v>44461</v>
      </c>
      <c r="E23" s="71"/>
      <c r="F23" s="83"/>
    </row>
    <row r="24" spans="1:6" s="36" customFormat="1" ht="12.75">
      <c r="A24" s="71" t="s">
        <v>154</v>
      </c>
      <c r="B24" s="81">
        <v>967</v>
      </c>
      <c r="C24" s="71"/>
      <c r="D24" s="82">
        <v>887</v>
      </c>
      <c r="E24" s="71"/>
      <c r="F24" s="34"/>
    </row>
    <row r="25" spans="1:6" s="36" customFormat="1" ht="12.75">
      <c r="A25" s="71" t="s">
        <v>155</v>
      </c>
      <c r="B25" s="81">
        <v>5099</v>
      </c>
      <c r="C25" s="71"/>
      <c r="D25" s="84">
        <v>6628</v>
      </c>
      <c r="E25" s="71"/>
      <c r="F25" s="34"/>
    </row>
    <row r="26" spans="1:6" s="36" customFormat="1" ht="12.75">
      <c r="A26" s="71"/>
      <c r="B26" s="85">
        <f>SUM(B22:B25)</f>
        <v>78255</v>
      </c>
      <c r="C26" s="71"/>
      <c r="D26" s="85">
        <f>SUM(D22:D25)</f>
        <v>67927</v>
      </c>
      <c r="E26" s="71"/>
      <c r="F26" s="34"/>
    </row>
    <row r="27" spans="1:6" s="36" customFormat="1" ht="12.75">
      <c r="A27" s="86" t="s">
        <v>156</v>
      </c>
      <c r="B27" s="81"/>
      <c r="C27" s="71"/>
      <c r="D27" s="82"/>
      <c r="E27" s="71"/>
      <c r="F27" s="34"/>
    </row>
    <row r="28" spans="1:6" s="36" customFormat="1" ht="12.75">
      <c r="A28" s="71" t="s">
        <v>157</v>
      </c>
      <c r="B28" s="81">
        <v>15670</v>
      </c>
      <c r="C28" s="71"/>
      <c r="D28" s="82">
        <v>9773</v>
      </c>
      <c r="E28" s="71"/>
      <c r="F28" s="34"/>
    </row>
    <row r="29" spans="1:6" s="36" customFormat="1" ht="12.75">
      <c r="A29" s="71" t="s">
        <v>105</v>
      </c>
      <c r="B29" s="81">
        <v>86297</v>
      </c>
      <c r="C29" s="71"/>
      <c r="D29" s="82">
        <v>32099</v>
      </c>
      <c r="E29" s="71"/>
      <c r="F29" s="34"/>
    </row>
    <row r="30" spans="1:6" s="36" customFormat="1" ht="12.75">
      <c r="A30" s="71" t="s">
        <v>39</v>
      </c>
      <c r="B30" s="81">
        <v>423</v>
      </c>
      <c r="C30" s="71"/>
      <c r="D30" s="82">
        <v>888</v>
      </c>
      <c r="E30" s="71"/>
      <c r="F30" s="34"/>
    </row>
    <row r="31" spans="1:6" s="36" customFormat="1" ht="12.75">
      <c r="A31" s="71"/>
      <c r="B31" s="85">
        <f>SUM(B28:B30)</f>
        <v>102390</v>
      </c>
      <c r="C31" s="71"/>
      <c r="D31" s="85">
        <f>SUM(D28:D30)</f>
        <v>42760</v>
      </c>
      <c r="E31" s="71"/>
      <c r="F31" s="34"/>
    </row>
    <row r="32" spans="4:6" s="36" customFormat="1" ht="12.75">
      <c r="D32" s="34"/>
      <c r="F32" s="34"/>
    </row>
    <row r="33" spans="1:6" s="36" customFormat="1" ht="12.75">
      <c r="A33" s="78" t="s">
        <v>158</v>
      </c>
      <c r="B33" s="36">
        <f>B26-B31</f>
        <v>-24135</v>
      </c>
      <c r="D33" s="36">
        <f>D26-D31</f>
        <v>25167</v>
      </c>
      <c r="F33" s="34"/>
    </row>
    <row r="34" s="36" customFormat="1" ht="12.75">
      <c r="F34" s="34"/>
    </row>
    <row r="35" spans="2:6" s="36" customFormat="1" ht="13.5" thickBot="1">
      <c r="B35" s="87">
        <f>B33+B19+B17+B16+B15</f>
        <v>80427</v>
      </c>
      <c r="D35" s="87">
        <f>D33+D19+D17+D16+D15</f>
        <v>64442</v>
      </c>
      <c r="F35" s="34"/>
    </row>
    <row r="36" s="36" customFormat="1" ht="13.5" thickTop="1">
      <c r="F36" s="34"/>
    </row>
    <row r="37" spans="1:4" ht="12.75">
      <c r="A37" s="6" t="s">
        <v>159</v>
      </c>
      <c r="B37" s="36">
        <v>40000</v>
      </c>
      <c r="D37" s="42">
        <v>40000</v>
      </c>
    </row>
    <row r="38" spans="1:5" ht="12.75">
      <c r="A38" s="6" t="s">
        <v>160</v>
      </c>
      <c r="B38" s="68">
        <v>23361</v>
      </c>
      <c r="C38" s="9"/>
      <c r="D38" s="45">
        <v>17260</v>
      </c>
      <c r="E38" s="9"/>
    </row>
    <row r="39" spans="1:4" ht="12.75">
      <c r="A39" s="6" t="s">
        <v>161</v>
      </c>
      <c r="B39" s="71">
        <f>SUM(B37:B38)</f>
        <v>63361</v>
      </c>
      <c r="D39" s="71">
        <f>SUM(D37:D38)</f>
        <v>57260</v>
      </c>
    </row>
    <row r="40" spans="1:4" ht="12.75">
      <c r="A40" s="6" t="s">
        <v>162</v>
      </c>
      <c r="B40" s="36">
        <v>0</v>
      </c>
      <c r="D40" s="71">
        <v>1463</v>
      </c>
    </row>
    <row r="41" spans="1:5" ht="12.75">
      <c r="A41" s="6" t="s">
        <v>137</v>
      </c>
      <c r="B41" s="71">
        <v>1321</v>
      </c>
      <c r="C41" s="9"/>
      <c r="D41" s="71">
        <v>1158</v>
      </c>
      <c r="E41" s="9"/>
    </row>
    <row r="42" spans="1:6" s="8" customFormat="1" ht="12.75">
      <c r="A42" s="10" t="s">
        <v>91</v>
      </c>
      <c r="B42" s="71">
        <v>10458</v>
      </c>
      <c r="C42" s="39"/>
      <c r="D42" s="40">
        <v>3686</v>
      </c>
      <c r="E42" s="39"/>
      <c r="F42" s="33"/>
    </row>
    <row r="43" spans="1:6" s="8" customFormat="1" ht="12.75">
      <c r="A43" s="10" t="s">
        <v>108</v>
      </c>
      <c r="B43" s="36">
        <v>5287</v>
      </c>
      <c r="D43" s="40">
        <v>875</v>
      </c>
      <c r="F43" s="33"/>
    </row>
    <row r="44" spans="1:6" s="8" customFormat="1" ht="13.5" thickBot="1">
      <c r="A44" s="10"/>
      <c r="B44" s="87">
        <f>SUM(B39:B43)</f>
        <v>80427</v>
      </c>
      <c r="D44" s="87">
        <f>SUM(D39:D43)</f>
        <v>64442</v>
      </c>
      <c r="F44" s="33"/>
    </row>
    <row r="45" spans="1:6" ht="13.5" thickTop="1">
      <c r="A45" s="30"/>
      <c r="B45" s="88"/>
      <c r="F45" s="89"/>
    </row>
    <row r="46" spans="1:13" ht="12.75">
      <c r="A46" s="37" t="s">
        <v>163</v>
      </c>
      <c r="B46" s="90">
        <f>(B39-B19)/80000</f>
        <v>0.7170125</v>
      </c>
      <c r="D46" s="90">
        <f>(D39-D19)/80000</f>
        <v>0.71575</v>
      </c>
      <c r="F46" s="89"/>
      <c r="J46" s="27"/>
      <c r="K46" s="27"/>
      <c r="L46" s="27"/>
      <c r="M46" s="27"/>
    </row>
    <row r="47" spans="1:13" ht="12.75">
      <c r="A47" s="30"/>
      <c r="B47" s="88"/>
      <c r="F47" s="89"/>
      <c r="M47" s="51"/>
    </row>
  </sheetData>
  <printOptions/>
  <pageMargins left="1.48" right="0.17" top="0.62" bottom="0.28" header="0.5" footer="0.17"/>
  <pageSetup fitToHeight="1" fitToWidth="1" horizontalDpi="600" verticalDpi="600" orientation="portrait"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workbookViewId="0" topLeftCell="A1">
      <selection activeCell="D58" sqref="D58"/>
    </sheetView>
  </sheetViews>
  <sheetFormatPr defaultColWidth="9.140625" defaultRowHeight="12.75"/>
  <cols>
    <col min="1" max="1" width="32.28125" style="8" customWidth="1"/>
    <col min="2" max="2" width="7.00390625" style="35" customWidth="1"/>
    <col min="3" max="3" width="9.57421875" style="35" bestFit="1" customWidth="1"/>
    <col min="4" max="4" width="9.421875" style="35" bestFit="1" customWidth="1"/>
    <col min="5" max="5" width="11.140625" style="35" customWidth="1"/>
    <col min="6" max="6" width="12.8515625" style="35" bestFit="1" customWidth="1"/>
    <col min="7" max="7" width="10.28125" style="35" customWidth="1"/>
    <col min="8" max="16384" width="9.140625" style="8" customWidth="1"/>
  </cols>
  <sheetData>
    <row r="1" ht="12.75">
      <c r="A1" s="91" t="s">
        <v>0</v>
      </c>
    </row>
    <row r="2" ht="12.75">
      <c r="A2" s="91" t="s">
        <v>1</v>
      </c>
    </row>
    <row r="3" ht="12.75">
      <c r="A3" s="92"/>
    </row>
    <row r="5" ht="12.75">
      <c r="A5" s="10" t="s">
        <v>164</v>
      </c>
    </row>
    <row r="6" ht="12.75">
      <c r="A6" s="10" t="s">
        <v>165</v>
      </c>
    </row>
    <row r="7" ht="12.75">
      <c r="A7" s="91" t="s">
        <v>126</v>
      </c>
    </row>
    <row r="8" ht="12.75">
      <c r="A8" s="10"/>
    </row>
    <row r="9" spans="4:6" ht="12.75">
      <c r="D9" s="135" t="s">
        <v>166</v>
      </c>
      <c r="E9" s="135"/>
      <c r="F9" s="93" t="s">
        <v>167</v>
      </c>
    </row>
    <row r="10" spans="3:6" ht="12.75">
      <c r="C10" s="22" t="s">
        <v>168</v>
      </c>
      <c r="D10" s="22" t="s">
        <v>168</v>
      </c>
      <c r="E10" s="22" t="s">
        <v>169</v>
      </c>
      <c r="F10" s="22" t="s">
        <v>170</v>
      </c>
    </row>
    <row r="11" spans="3:7" ht="12.75">
      <c r="C11" s="22" t="s">
        <v>171</v>
      </c>
      <c r="D11" s="22" t="s">
        <v>172</v>
      </c>
      <c r="E11" s="22" t="s">
        <v>160</v>
      </c>
      <c r="F11" s="22" t="s">
        <v>173</v>
      </c>
      <c r="G11" s="22" t="s">
        <v>104</v>
      </c>
    </row>
    <row r="12" spans="3:7" ht="12.75">
      <c r="C12" s="22" t="s">
        <v>31</v>
      </c>
      <c r="D12" s="22" t="s">
        <v>31</v>
      </c>
      <c r="E12" s="22" t="s">
        <v>31</v>
      </c>
      <c r="F12" s="22" t="s">
        <v>31</v>
      </c>
      <c r="G12" s="22" t="s">
        <v>31</v>
      </c>
    </row>
    <row r="13" spans="3:7" ht="12.75">
      <c r="C13" s="22"/>
      <c r="D13" s="22"/>
      <c r="E13" s="22"/>
      <c r="F13" s="22"/>
      <c r="G13" s="22"/>
    </row>
    <row r="15" spans="1:7" ht="12.75">
      <c r="A15" s="8" t="s">
        <v>174</v>
      </c>
      <c r="C15" s="73">
        <v>40000</v>
      </c>
      <c r="D15" s="73">
        <v>11087</v>
      </c>
      <c r="E15" s="73">
        <v>220</v>
      </c>
      <c r="F15" s="73">
        <v>5953</v>
      </c>
      <c r="G15" s="35">
        <f>SUM(C15:F15)</f>
        <v>57260</v>
      </c>
    </row>
    <row r="16" spans="3:6" ht="12.75">
      <c r="C16" s="73"/>
      <c r="D16" s="73"/>
      <c r="E16" s="73"/>
      <c r="F16" s="73"/>
    </row>
    <row r="17" spans="1:6" ht="12.75">
      <c r="A17" s="8" t="s">
        <v>175</v>
      </c>
      <c r="C17" s="73"/>
      <c r="D17" s="73"/>
      <c r="E17" s="73"/>
      <c r="F17" s="73"/>
    </row>
    <row r="18" spans="1:7" ht="12.75">
      <c r="A18" s="8" t="s">
        <v>176</v>
      </c>
      <c r="C18" s="94">
        <v>0</v>
      </c>
      <c r="D18" s="94">
        <v>0</v>
      </c>
      <c r="E18" s="94">
        <v>0</v>
      </c>
      <c r="F18" s="94">
        <v>1462</v>
      </c>
      <c r="G18" s="95">
        <f>SUM(C18:F18)</f>
        <v>1462</v>
      </c>
    </row>
    <row r="19" spans="1:7" ht="12.75">
      <c r="A19" s="8" t="s">
        <v>177</v>
      </c>
      <c r="C19" s="73">
        <f>SUM(C15:C18)</f>
        <v>40000</v>
      </c>
      <c r="D19" s="73">
        <f>SUM(D15:D18)</f>
        <v>11087</v>
      </c>
      <c r="E19" s="73">
        <f>SUM(E15:E18)</f>
        <v>220</v>
      </c>
      <c r="F19" s="73">
        <f>SUM(F15:F18)</f>
        <v>7415</v>
      </c>
      <c r="G19" s="73">
        <f>SUM(G15:G18)</f>
        <v>58722</v>
      </c>
    </row>
    <row r="20" spans="3:6" ht="12.75">
      <c r="C20" s="73"/>
      <c r="D20" s="73"/>
      <c r="E20" s="73"/>
      <c r="F20" s="73"/>
    </row>
    <row r="21" spans="1:7" ht="12.75">
      <c r="A21" s="96" t="s">
        <v>178</v>
      </c>
      <c r="C21" s="97"/>
      <c r="D21" s="98"/>
      <c r="E21" s="98"/>
      <c r="F21" s="98"/>
      <c r="G21" s="99"/>
    </row>
    <row r="22" spans="1:7" ht="12.75">
      <c r="A22" s="8" t="s">
        <v>179</v>
      </c>
      <c r="C22" s="100">
        <v>0</v>
      </c>
      <c r="D22" s="40">
        <v>-57</v>
      </c>
      <c r="E22" s="40">
        <v>0</v>
      </c>
      <c r="F22" s="40">
        <v>0</v>
      </c>
      <c r="G22" s="101">
        <f>SUM(C22:F22)</f>
        <v>-57</v>
      </c>
    </row>
    <row r="23" spans="1:7" ht="12.75">
      <c r="A23" s="96"/>
      <c r="C23" s="100"/>
      <c r="D23" s="40"/>
      <c r="E23" s="40"/>
      <c r="F23" s="40"/>
      <c r="G23" s="101"/>
    </row>
    <row r="24" spans="1:7" ht="12.75">
      <c r="A24" s="102" t="s">
        <v>180</v>
      </c>
      <c r="C24" s="100"/>
      <c r="D24" s="40"/>
      <c r="E24" s="40"/>
      <c r="F24" s="40"/>
      <c r="G24" s="101"/>
    </row>
    <row r="25" spans="1:7" ht="12.75">
      <c r="A25" s="102" t="s">
        <v>181</v>
      </c>
      <c r="C25" s="100">
        <v>0</v>
      </c>
      <c r="D25" s="40">
        <v>0</v>
      </c>
      <c r="E25" s="40">
        <v>-323</v>
      </c>
      <c r="F25" s="40">
        <v>0</v>
      </c>
      <c r="G25" s="101">
        <f>SUM(C25:F25)</f>
        <v>-323</v>
      </c>
    </row>
    <row r="26" spans="1:7" ht="12.75">
      <c r="A26" s="102"/>
      <c r="C26" s="103"/>
      <c r="D26" s="95"/>
      <c r="E26" s="95"/>
      <c r="F26" s="95"/>
      <c r="G26" s="104"/>
    </row>
    <row r="27" spans="1:7" ht="12.75">
      <c r="A27" s="102" t="s">
        <v>182</v>
      </c>
      <c r="C27" s="40">
        <f>SUM(C21:C26)</f>
        <v>0</v>
      </c>
      <c r="D27" s="40">
        <f>SUM(D21:D26)</f>
        <v>-57</v>
      </c>
      <c r="E27" s="40">
        <f>SUM(E21:E26)</f>
        <v>-323</v>
      </c>
      <c r="F27" s="40">
        <f>SUM(F21:F26)</f>
        <v>0</v>
      </c>
      <c r="G27" s="40">
        <f>SUM(G21:G26)</f>
        <v>-380</v>
      </c>
    </row>
    <row r="28" spans="1:7" ht="12.75">
      <c r="A28" s="96" t="s">
        <v>183</v>
      </c>
      <c r="C28" s="40"/>
      <c r="D28" s="40"/>
      <c r="E28" s="40"/>
      <c r="F28" s="40"/>
      <c r="G28" s="40"/>
    </row>
    <row r="29" spans="1:7" ht="12.75">
      <c r="A29" s="102"/>
      <c r="C29" s="40"/>
      <c r="D29" s="40"/>
      <c r="E29" s="40"/>
      <c r="F29" s="40"/>
      <c r="G29" s="40"/>
    </row>
    <row r="30" spans="1:7" ht="12.75">
      <c r="A30" s="8" t="s">
        <v>138</v>
      </c>
      <c r="C30" s="40">
        <v>0</v>
      </c>
      <c r="D30" s="40">
        <v>0</v>
      </c>
      <c r="E30" s="40">
        <v>0</v>
      </c>
      <c r="F30" s="40">
        <f>'5.IS '!F45</f>
        <v>8419</v>
      </c>
      <c r="G30" s="35">
        <f>SUM(C30:F30)</f>
        <v>8419</v>
      </c>
    </row>
    <row r="31" spans="3:6" ht="12.75">
      <c r="C31" s="40"/>
      <c r="D31" s="40"/>
      <c r="E31" s="40"/>
      <c r="F31" s="40"/>
    </row>
    <row r="32" spans="1:7" ht="12.75">
      <c r="A32" s="8" t="s">
        <v>184</v>
      </c>
      <c r="C32" s="40">
        <v>0</v>
      </c>
      <c r="D32" s="40">
        <v>0</v>
      </c>
      <c r="E32" s="40">
        <v>0</v>
      </c>
      <c r="F32" s="40">
        <v>-3400</v>
      </c>
      <c r="G32" s="35">
        <f>SUM(C32:F32)</f>
        <v>-3400</v>
      </c>
    </row>
    <row r="34" spans="1:7" ht="13.5" thickBot="1">
      <c r="A34" s="8" t="s">
        <v>185</v>
      </c>
      <c r="C34" s="87">
        <f>C32+C30+C27+C19</f>
        <v>40000</v>
      </c>
      <c r="D34" s="87">
        <f>D32+D30+D27+D19</f>
        <v>11030</v>
      </c>
      <c r="E34" s="87">
        <f>E32+E30+E27+E19</f>
        <v>-103</v>
      </c>
      <c r="F34" s="87">
        <f>F32+F30+F27+F19</f>
        <v>12434</v>
      </c>
      <c r="G34" s="87">
        <f>G32+G30+G27+G19</f>
        <v>63361</v>
      </c>
    </row>
    <row r="35" ht="13.5" thickTop="1"/>
    <row r="36" spans="1:7" ht="12.75">
      <c r="A36" s="8" t="s">
        <v>186</v>
      </c>
      <c r="C36" s="73" t="s">
        <v>187</v>
      </c>
      <c r="D36" s="35">
        <v>0</v>
      </c>
      <c r="E36" s="35">
        <v>0</v>
      </c>
      <c r="F36" s="35">
        <v>-6</v>
      </c>
      <c r="G36" s="35">
        <v>-6</v>
      </c>
    </row>
    <row r="37" ht="12.75">
      <c r="C37" s="73"/>
    </row>
    <row r="38" spans="1:3" ht="12.75">
      <c r="A38" s="8" t="s">
        <v>188</v>
      </c>
      <c r="C38" s="73"/>
    </row>
    <row r="39" spans="1:7" ht="12.75">
      <c r="A39" s="8" t="s">
        <v>189</v>
      </c>
      <c r="C39" s="35">
        <v>31578</v>
      </c>
      <c r="D39" s="35">
        <v>0</v>
      </c>
      <c r="E39" s="35">
        <v>0</v>
      </c>
      <c r="F39" s="35">
        <v>0</v>
      </c>
      <c r="G39" s="105">
        <f>SUM(C39:F39)</f>
        <v>31578</v>
      </c>
    </row>
    <row r="40" spans="1:7" ht="12.75">
      <c r="A40" s="8" t="s">
        <v>190</v>
      </c>
      <c r="C40" s="35">
        <v>8422</v>
      </c>
      <c r="D40" s="35">
        <v>12633</v>
      </c>
      <c r="E40" s="35">
        <v>0</v>
      </c>
      <c r="F40" s="35">
        <v>0</v>
      </c>
      <c r="G40" s="105">
        <f>SUM(C40:F40)</f>
        <v>21055</v>
      </c>
    </row>
    <row r="41" ht="12.75">
      <c r="G41" s="105"/>
    </row>
    <row r="42" spans="1:7" ht="12.75">
      <c r="A42" s="96" t="s">
        <v>178</v>
      </c>
      <c r="C42" s="106"/>
      <c r="D42" s="107"/>
      <c r="E42" s="107"/>
      <c r="F42" s="98"/>
      <c r="G42" s="108"/>
    </row>
    <row r="43" spans="1:7" ht="12.75">
      <c r="A43" s="8" t="s">
        <v>179</v>
      </c>
      <c r="C43" s="100">
        <v>0</v>
      </c>
      <c r="D43" s="40">
        <v>-1307</v>
      </c>
      <c r="E43" s="40">
        <v>0</v>
      </c>
      <c r="F43" s="40">
        <v>0</v>
      </c>
      <c r="G43" s="109">
        <f>SUM(C43:F43)</f>
        <v>-1307</v>
      </c>
    </row>
    <row r="44" spans="3:7" ht="12.75">
      <c r="C44" s="100"/>
      <c r="D44" s="40"/>
      <c r="E44" s="40"/>
      <c r="F44" s="40"/>
      <c r="G44" s="110"/>
    </row>
    <row r="45" spans="1:7" ht="12.75">
      <c r="A45" s="102" t="s">
        <v>180</v>
      </c>
      <c r="C45" s="100"/>
      <c r="D45" s="40"/>
      <c r="E45" s="40"/>
      <c r="F45" s="40"/>
      <c r="G45" s="110"/>
    </row>
    <row r="46" spans="1:7" ht="12.75">
      <c r="A46" s="102" t="s">
        <v>181</v>
      </c>
      <c r="C46" s="100">
        <v>0</v>
      </c>
      <c r="D46" s="40">
        <v>0</v>
      </c>
      <c r="E46" s="40">
        <v>-291</v>
      </c>
      <c r="F46" s="40">
        <v>0</v>
      </c>
      <c r="G46" s="109">
        <f>SUM(C46:F46)</f>
        <v>-291</v>
      </c>
    </row>
    <row r="47" spans="1:7" ht="12.75">
      <c r="A47" s="102"/>
      <c r="C47" s="103"/>
      <c r="D47" s="95"/>
      <c r="E47" s="95"/>
      <c r="F47" s="95"/>
      <c r="G47" s="111"/>
    </row>
    <row r="48" spans="1:7" ht="12.75">
      <c r="A48" s="102" t="s">
        <v>182</v>
      </c>
      <c r="C48" s="40">
        <f>SUM(C42:C47)</f>
        <v>0</v>
      </c>
      <c r="D48" s="40">
        <f>SUM(D42:D47)</f>
        <v>-1307</v>
      </c>
      <c r="E48" s="40">
        <f>SUM(E42:E47)</f>
        <v>-291</v>
      </c>
      <c r="F48" s="40">
        <f>SUM(F42:F47)</f>
        <v>0</v>
      </c>
      <c r="G48" s="40">
        <f>SUM(G42:G47)</f>
        <v>-1598</v>
      </c>
    </row>
    <row r="49" spans="1:7" ht="12.75">
      <c r="A49" s="96" t="s">
        <v>183</v>
      </c>
      <c r="C49" s="40"/>
      <c r="D49" s="40"/>
      <c r="E49" s="40"/>
      <c r="G49" s="8"/>
    </row>
    <row r="50" spans="1:7" ht="12.75">
      <c r="A50" s="96"/>
      <c r="C50" s="40"/>
      <c r="D50" s="40"/>
      <c r="E50" s="40"/>
      <c r="G50" s="8"/>
    </row>
    <row r="51" spans="1:7" ht="12.75">
      <c r="A51" s="8" t="s">
        <v>191</v>
      </c>
      <c r="C51" s="40">
        <v>0</v>
      </c>
      <c r="D51" s="40">
        <v>0</v>
      </c>
      <c r="E51" s="40">
        <v>0</v>
      </c>
      <c r="F51" s="35">
        <v>3775</v>
      </c>
      <c r="G51" s="105">
        <f>SUM(C51:F51)</f>
        <v>3775</v>
      </c>
    </row>
    <row r="52" spans="1:6" ht="12.75">
      <c r="A52" s="96"/>
      <c r="C52" s="40"/>
      <c r="D52" s="40"/>
      <c r="E52" s="40"/>
      <c r="F52" s="40"/>
    </row>
    <row r="53" spans="1:7" ht="13.5" thickBot="1">
      <c r="A53" s="8" t="s">
        <v>192</v>
      </c>
      <c r="C53" s="112">
        <f>C51+C48+C40+C39</f>
        <v>40000</v>
      </c>
      <c r="D53" s="112">
        <f>D51+D48+D40+D39+D36</f>
        <v>11326</v>
      </c>
      <c r="E53" s="112">
        <f>E51+E48+E40+E39+E36</f>
        <v>-291</v>
      </c>
      <c r="F53" s="112">
        <f>F51+F48+F40+F39+F36</f>
        <v>3769</v>
      </c>
      <c r="G53" s="112">
        <f>G51+G48+G40+G39+G36</f>
        <v>54804</v>
      </c>
    </row>
    <row r="54" ht="13.5" thickTop="1"/>
    <row r="57" ht="12.75">
      <c r="A57" s="35" t="s">
        <v>193</v>
      </c>
    </row>
    <row r="58" ht="12.75">
      <c r="A58" s="35" t="s">
        <v>194</v>
      </c>
    </row>
    <row r="59" spans="1:7" ht="12.75">
      <c r="A59" s="113"/>
      <c r="B59" s="113"/>
      <c r="C59" s="113"/>
      <c r="D59" s="113"/>
      <c r="E59" s="113"/>
      <c r="F59" s="113"/>
      <c r="G59" s="113"/>
    </row>
    <row r="60" spans="1:7" ht="12.75">
      <c r="A60" s="113"/>
      <c r="B60" s="113"/>
      <c r="C60" s="113"/>
      <c r="D60" s="113"/>
      <c r="E60" s="113"/>
      <c r="F60" s="113"/>
      <c r="G60" s="113"/>
    </row>
    <row r="61" spans="1:7" ht="12.75">
      <c r="A61" s="113"/>
      <c r="B61" s="113"/>
      <c r="C61" s="113"/>
      <c r="D61" s="113"/>
      <c r="E61" s="113"/>
      <c r="F61" s="113"/>
      <c r="G61" s="113"/>
    </row>
    <row r="62" spans="1:7" ht="12.75">
      <c r="A62" s="113"/>
      <c r="B62" s="113"/>
      <c r="C62" s="113"/>
      <c r="D62" s="113"/>
      <c r="E62" s="113"/>
      <c r="F62" s="113"/>
      <c r="G62" s="113"/>
    </row>
    <row r="63" ht="12.75">
      <c r="A63" s="35"/>
    </row>
    <row r="64" ht="12.75">
      <c r="A64" s="35"/>
    </row>
    <row r="65" ht="12.75">
      <c r="A65" s="35"/>
    </row>
    <row r="66" ht="12.75">
      <c r="A66" s="35"/>
    </row>
  </sheetData>
  <mergeCells count="1">
    <mergeCell ref="D9:E9"/>
  </mergeCells>
  <printOptions horizontalCentered="1"/>
  <pageMargins left="1.24" right="0.17" top="0.64" bottom="0.32" header="0.5" footer="0.17"/>
  <pageSetup fitToHeight="1" fitToWidth="1" horizontalDpi="600" verticalDpi="600" orientation="portrait" scale="89"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E80"/>
  <sheetViews>
    <sheetView workbookViewId="0" topLeftCell="A37">
      <selection activeCell="E22" sqref="E22"/>
    </sheetView>
  </sheetViews>
  <sheetFormatPr defaultColWidth="9.140625" defaultRowHeight="12.75"/>
  <cols>
    <col min="1" max="1" width="2.00390625" style="2" customWidth="1"/>
    <col min="2" max="2" width="51.28125" style="2" customWidth="1"/>
    <col min="3" max="3" width="14.57421875" style="35" bestFit="1" customWidth="1"/>
    <col min="4" max="4" width="6.28125" style="2" customWidth="1"/>
    <col min="5" max="5" width="14.140625" style="36" customWidth="1"/>
    <col min="6" max="16384" width="9.140625" style="2" customWidth="1"/>
  </cols>
  <sheetData>
    <row r="1" ht="12.75">
      <c r="A1" s="65" t="s">
        <v>0</v>
      </c>
    </row>
    <row r="2" ht="12.75">
      <c r="A2" s="65" t="s">
        <v>1</v>
      </c>
    </row>
    <row r="3" ht="12.75">
      <c r="A3" s="114"/>
    </row>
    <row r="5" ht="12.75">
      <c r="A5" s="6" t="s">
        <v>195</v>
      </c>
    </row>
    <row r="6" ht="12.75">
      <c r="A6" s="6" t="s">
        <v>165</v>
      </c>
    </row>
    <row r="7" spans="1:3" ht="12.75">
      <c r="A7" s="65" t="s">
        <v>126</v>
      </c>
      <c r="C7" s="8"/>
    </row>
    <row r="8" spans="1:5" ht="12.75">
      <c r="A8" s="6"/>
      <c r="C8" s="14"/>
      <c r="E8" s="34"/>
    </row>
    <row r="9" spans="1:5" ht="12.75">
      <c r="A9" s="6"/>
      <c r="C9" s="14"/>
      <c r="E9" s="34"/>
    </row>
    <row r="10" spans="1:5" ht="12.75">
      <c r="A10" s="6"/>
      <c r="B10" s="115"/>
      <c r="C10" s="14" t="s">
        <v>21</v>
      </c>
      <c r="D10" s="14"/>
      <c r="E10" s="34" t="s">
        <v>21</v>
      </c>
    </row>
    <row r="11" spans="1:5" ht="12.75">
      <c r="A11" s="6"/>
      <c r="C11" s="14" t="s">
        <v>64</v>
      </c>
      <c r="E11" s="34" t="s">
        <v>63</v>
      </c>
    </row>
    <row r="12" spans="1:5" ht="12.75">
      <c r="A12" s="6"/>
      <c r="C12" s="14" t="s">
        <v>87</v>
      </c>
      <c r="E12" s="34" t="s">
        <v>87</v>
      </c>
    </row>
    <row r="13" spans="1:5" ht="12.75">
      <c r="A13" s="6"/>
      <c r="B13" s="6"/>
      <c r="C13" s="116" t="s">
        <v>30</v>
      </c>
      <c r="D13" s="116"/>
      <c r="E13" s="34" t="s">
        <v>69</v>
      </c>
    </row>
    <row r="14" spans="1:5" ht="12.75">
      <c r="A14" s="6"/>
      <c r="C14" s="33" t="s">
        <v>31</v>
      </c>
      <c r="D14" s="33"/>
      <c r="E14" s="22" t="s">
        <v>31</v>
      </c>
    </row>
    <row r="15" spans="1:3" ht="12.75">
      <c r="A15" s="6"/>
      <c r="C15" s="8"/>
    </row>
    <row r="16" spans="1:3" ht="12.75">
      <c r="A16" s="6" t="s">
        <v>196</v>
      </c>
      <c r="C16" s="8"/>
    </row>
    <row r="17" spans="1:5" ht="12.75">
      <c r="A17" s="2" t="s">
        <v>38</v>
      </c>
      <c r="C17" s="35">
        <v>9509</v>
      </c>
      <c r="D17" s="117"/>
      <c r="E17" s="35">
        <v>4719</v>
      </c>
    </row>
    <row r="18" ht="12" customHeight="1">
      <c r="D18" s="117"/>
    </row>
    <row r="19" spans="1:4" ht="12.75">
      <c r="A19" s="8" t="s">
        <v>197</v>
      </c>
      <c r="B19" s="8"/>
      <c r="D19" s="117"/>
    </row>
    <row r="20" spans="1:5" ht="12.75">
      <c r="A20" s="8"/>
      <c r="B20" s="8" t="s">
        <v>198</v>
      </c>
      <c r="C20" s="35">
        <v>2904</v>
      </c>
      <c r="D20" s="117"/>
      <c r="E20" s="35">
        <v>1510</v>
      </c>
    </row>
    <row r="21" spans="1:5" ht="12.75">
      <c r="A21" s="8"/>
      <c r="B21" s="8" t="s">
        <v>199</v>
      </c>
      <c r="C21" s="35">
        <v>378</v>
      </c>
      <c r="D21" s="117"/>
      <c r="E21" s="35">
        <v>-69</v>
      </c>
    </row>
    <row r="22" spans="1:5" ht="12.75">
      <c r="A22" s="8"/>
      <c r="B22" s="8" t="s">
        <v>200</v>
      </c>
      <c r="C22" s="35">
        <v>-10733</v>
      </c>
      <c r="D22" s="117"/>
      <c r="E22" s="35">
        <v>0</v>
      </c>
    </row>
    <row r="23" spans="1:5" ht="12.75">
      <c r="A23" s="8"/>
      <c r="B23" s="8" t="s">
        <v>236</v>
      </c>
      <c r="C23" s="35">
        <v>0</v>
      </c>
      <c r="D23" s="117"/>
      <c r="E23" s="35">
        <v>-154</v>
      </c>
    </row>
    <row r="24" spans="1:5" ht="12.75">
      <c r="A24" s="8"/>
      <c r="B24" s="8" t="s">
        <v>201</v>
      </c>
      <c r="C24" s="35">
        <v>1344</v>
      </c>
      <c r="D24" s="117"/>
      <c r="E24" s="35">
        <v>981</v>
      </c>
    </row>
    <row r="25" spans="1:5" ht="12.75">
      <c r="A25" s="41"/>
      <c r="B25" s="8" t="s">
        <v>202</v>
      </c>
      <c r="C25" s="35">
        <v>-137</v>
      </c>
      <c r="D25" s="117"/>
      <c r="E25" s="35">
        <v>-125</v>
      </c>
    </row>
    <row r="26" spans="1:5" ht="12.75">
      <c r="A26" s="41"/>
      <c r="B26" s="8" t="s">
        <v>203</v>
      </c>
      <c r="C26" s="35">
        <v>1216</v>
      </c>
      <c r="D26" s="117"/>
      <c r="E26" s="35">
        <v>872</v>
      </c>
    </row>
    <row r="27" spans="1:5" ht="12.75">
      <c r="A27" s="41"/>
      <c r="B27" s="8" t="s">
        <v>204</v>
      </c>
      <c r="C27" s="95">
        <v>48</v>
      </c>
      <c r="D27" s="117"/>
      <c r="E27" s="68">
        <v>41</v>
      </c>
    </row>
    <row r="28" spans="1:5" ht="12.75">
      <c r="A28" s="8" t="s">
        <v>205</v>
      </c>
      <c r="B28" s="8"/>
      <c r="C28" s="35">
        <f>SUM(C17:C27)</f>
        <v>4529</v>
      </c>
      <c r="D28" s="117"/>
      <c r="E28" s="35">
        <f>SUM(E17:E27)</f>
        <v>7775</v>
      </c>
    </row>
    <row r="29" spans="1:5" ht="12.75">
      <c r="A29" s="8"/>
      <c r="B29" s="8" t="s">
        <v>206</v>
      </c>
      <c r="D29" s="117"/>
      <c r="E29" s="35"/>
    </row>
    <row r="30" spans="2:5" ht="12.75">
      <c r="B30" s="8" t="s">
        <v>207</v>
      </c>
      <c r="C30" s="35">
        <v>-4942</v>
      </c>
      <c r="D30" s="117"/>
      <c r="E30" s="35">
        <v>-1686</v>
      </c>
    </row>
    <row r="31" spans="2:5" ht="12.75">
      <c r="B31" s="8" t="s">
        <v>153</v>
      </c>
      <c r="C31" s="35">
        <v>10455</v>
      </c>
      <c r="D31" s="117"/>
      <c r="E31" s="35">
        <v>-7114</v>
      </c>
    </row>
    <row r="32" spans="2:5" ht="12.75">
      <c r="B32" s="8" t="s">
        <v>157</v>
      </c>
      <c r="C32" s="95">
        <v>-11329</v>
      </c>
      <c r="D32" s="117"/>
      <c r="E32" s="68">
        <v>-1572</v>
      </c>
    </row>
    <row r="33" spans="1:5" ht="12.75">
      <c r="A33" s="8" t="s">
        <v>208</v>
      </c>
      <c r="B33" s="8"/>
      <c r="C33" s="35">
        <f>SUM(C28:C32)</f>
        <v>-1287</v>
      </c>
      <c r="D33" s="117"/>
      <c r="E33" s="35">
        <f>SUM(E28:E32)</f>
        <v>-2597</v>
      </c>
    </row>
    <row r="34" spans="2:5" ht="12.75">
      <c r="B34" s="8" t="s">
        <v>209</v>
      </c>
      <c r="C34" s="35">
        <v>137</v>
      </c>
      <c r="D34" s="117"/>
      <c r="E34" s="35">
        <v>125</v>
      </c>
    </row>
    <row r="35" spans="1:5" ht="12.75">
      <c r="A35" s="8"/>
      <c r="B35" s="8" t="s">
        <v>210</v>
      </c>
      <c r="C35" s="35">
        <v>-1216</v>
      </c>
      <c r="D35" s="117"/>
      <c r="E35" s="35">
        <v>-872</v>
      </c>
    </row>
    <row r="36" spans="2:5" ht="12.75">
      <c r="B36" s="8" t="s">
        <v>211</v>
      </c>
      <c r="C36" s="35">
        <v>-1414</v>
      </c>
      <c r="D36" s="117"/>
      <c r="E36" s="35">
        <v>-444</v>
      </c>
    </row>
    <row r="37" spans="1:5" ht="12.75">
      <c r="A37" s="10" t="s">
        <v>212</v>
      </c>
      <c r="B37" s="8"/>
      <c r="C37" s="118">
        <f>SUM(C33:C36)</f>
        <v>-3780</v>
      </c>
      <c r="D37" s="119"/>
      <c r="E37" s="118">
        <f>SUM(E33:E36)</f>
        <v>-3788</v>
      </c>
    </row>
    <row r="38" spans="1:4" ht="12.75">
      <c r="A38" s="8"/>
      <c r="B38" s="8"/>
      <c r="D38" s="117"/>
    </row>
    <row r="39" spans="1:4" ht="12.75">
      <c r="A39" s="10" t="s">
        <v>213</v>
      </c>
      <c r="B39" s="8"/>
      <c r="D39" s="117"/>
    </row>
    <row r="40" spans="2:5" ht="12.75">
      <c r="B40" s="120" t="s">
        <v>214</v>
      </c>
      <c r="C40" s="35">
        <v>-3400</v>
      </c>
      <c r="D40" s="117"/>
      <c r="E40" s="35">
        <v>0</v>
      </c>
    </row>
    <row r="41" spans="2:5" ht="12.75">
      <c r="B41" s="121" t="s">
        <v>215</v>
      </c>
      <c r="C41" s="35">
        <v>-6860</v>
      </c>
      <c r="D41" s="117"/>
      <c r="E41" s="35">
        <v>-1008</v>
      </c>
    </row>
    <row r="42" spans="1:5" ht="12.75">
      <c r="A42" s="8"/>
      <c r="B42" s="122" t="s">
        <v>216</v>
      </c>
      <c r="C42" s="35">
        <v>0</v>
      </c>
      <c r="D42" s="117"/>
      <c r="E42" s="35">
        <v>211</v>
      </c>
    </row>
    <row r="43" spans="1:5" ht="12.75">
      <c r="A43" s="8"/>
      <c r="B43" s="122" t="s">
        <v>217</v>
      </c>
      <c r="C43" s="35">
        <v>-32329</v>
      </c>
      <c r="D43" s="117"/>
      <c r="E43" s="35">
        <v>-4009</v>
      </c>
    </row>
    <row r="44" spans="1:5" ht="12.75">
      <c r="A44" s="8"/>
      <c r="B44" s="122" t="s">
        <v>218</v>
      </c>
      <c r="C44" s="35">
        <v>0</v>
      </c>
      <c r="D44" s="117"/>
      <c r="E44" s="35">
        <v>-185</v>
      </c>
    </row>
    <row r="45" spans="1:5" ht="12.75">
      <c r="A45" s="10" t="s">
        <v>219</v>
      </c>
      <c r="B45" s="8"/>
      <c r="C45" s="118">
        <f>SUM(C40:C44)</f>
        <v>-42589</v>
      </c>
      <c r="D45" s="119"/>
      <c r="E45" s="118">
        <f>SUM(E40:E44)</f>
        <v>-4991</v>
      </c>
    </row>
    <row r="46" spans="1:4" ht="12.75">
      <c r="A46" s="10"/>
      <c r="B46" s="8"/>
      <c r="D46" s="117"/>
    </row>
    <row r="47" spans="1:4" ht="12.75">
      <c r="A47" s="10" t="s">
        <v>220</v>
      </c>
      <c r="B47" s="8"/>
      <c r="D47" s="117"/>
    </row>
    <row r="48" spans="2:5" ht="12.75">
      <c r="B48" s="123" t="s">
        <v>221</v>
      </c>
      <c r="C48" s="35">
        <v>-10395</v>
      </c>
      <c r="D48" s="117"/>
      <c r="E48" s="35">
        <v>1395</v>
      </c>
    </row>
    <row r="49" spans="2:5" ht="12.75">
      <c r="B49" s="123" t="s">
        <v>222</v>
      </c>
      <c r="C49" s="35">
        <v>-134</v>
      </c>
      <c r="D49" s="117"/>
      <c r="E49" s="35">
        <v>-329</v>
      </c>
    </row>
    <row r="50" spans="2:5" ht="12.75">
      <c r="B50" s="123" t="s">
        <v>223</v>
      </c>
      <c r="C50" s="35">
        <v>50000</v>
      </c>
      <c r="D50" s="117"/>
      <c r="E50" s="35">
        <v>0</v>
      </c>
    </row>
    <row r="51" spans="2:5" ht="12.75">
      <c r="B51" s="123" t="s">
        <v>224</v>
      </c>
      <c r="C51" s="35">
        <v>0</v>
      </c>
      <c r="D51" s="117"/>
      <c r="E51" s="35">
        <v>21055</v>
      </c>
    </row>
    <row r="52" spans="2:5" ht="12.75">
      <c r="B52" s="123" t="s">
        <v>225</v>
      </c>
      <c r="C52" s="35">
        <v>-57</v>
      </c>
      <c r="D52" s="117"/>
      <c r="E52" s="35">
        <v>-1307</v>
      </c>
    </row>
    <row r="53" spans="1:5" ht="12.75">
      <c r="A53" s="10" t="s">
        <v>235</v>
      </c>
      <c r="B53" s="123"/>
      <c r="C53" s="118">
        <f>SUM(C47:C52)</f>
        <v>39414</v>
      </c>
      <c r="D53" s="119"/>
      <c r="E53" s="118">
        <f>SUM(E47:E52)</f>
        <v>20814</v>
      </c>
    </row>
    <row r="54" spans="1:5" ht="12.75">
      <c r="A54" s="8"/>
      <c r="B54" s="8"/>
      <c r="D54" s="117"/>
      <c r="E54" s="35"/>
    </row>
    <row r="55" spans="1:5" ht="12.75">
      <c r="A55" s="8" t="s">
        <v>226</v>
      </c>
      <c r="B55" s="8"/>
      <c r="C55" s="35">
        <v>-220</v>
      </c>
      <c r="D55" s="117"/>
      <c r="E55" s="35">
        <v>-250</v>
      </c>
    </row>
    <row r="56" spans="1:5" ht="12.75">
      <c r="A56" s="8" t="s">
        <v>227</v>
      </c>
      <c r="B56" s="8"/>
      <c r="D56" s="117"/>
      <c r="E56" s="35"/>
    </row>
    <row r="57" spans="1:5" ht="12.75">
      <c r="A57" s="124" t="s">
        <v>228</v>
      </c>
      <c r="B57" s="8"/>
      <c r="C57" s="40">
        <f>C53+C45+C37</f>
        <v>-6955</v>
      </c>
      <c r="D57" s="117"/>
      <c r="E57" s="40">
        <f>E53+E45+E37</f>
        <v>12035</v>
      </c>
    </row>
    <row r="58" spans="1:5" ht="12.75">
      <c r="A58" s="8"/>
      <c r="B58" s="8"/>
      <c r="D58" s="117"/>
      <c r="E58" s="35"/>
    </row>
    <row r="59" spans="1:5" ht="12.75">
      <c r="A59" s="136" t="s">
        <v>229</v>
      </c>
      <c r="B59" s="136"/>
      <c r="C59" s="94">
        <v>6353</v>
      </c>
      <c r="D59" s="117"/>
      <c r="E59" s="94" t="s">
        <v>187</v>
      </c>
    </row>
    <row r="60" spans="1:5" ht="12.75">
      <c r="A60" s="125"/>
      <c r="B60" s="125"/>
      <c r="C60" s="40"/>
      <c r="D60" s="117"/>
      <c r="E60" s="126"/>
    </row>
    <row r="61" spans="1:5" ht="13.5" thickBot="1">
      <c r="A61" s="136" t="s">
        <v>230</v>
      </c>
      <c r="B61" s="136"/>
      <c r="C61" s="127">
        <f>C59+C57+C55</f>
        <v>-822</v>
      </c>
      <c r="D61" s="117"/>
      <c r="E61" s="127">
        <f>E57+E55</f>
        <v>11785</v>
      </c>
    </row>
    <row r="62" spans="3:5" ht="13.5" thickTop="1">
      <c r="C62" s="40"/>
      <c r="D62" s="117"/>
      <c r="E62" s="71"/>
    </row>
    <row r="63" spans="1:4" ht="12.75">
      <c r="A63" s="32" t="s">
        <v>231</v>
      </c>
      <c r="D63" s="117"/>
    </row>
    <row r="64" spans="1:5" ht="12.75">
      <c r="A64" s="2" t="s">
        <v>232</v>
      </c>
      <c r="C64" s="35">
        <v>5099</v>
      </c>
      <c r="D64" s="117"/>
      <c r="E64" s="42">
        <v>12348</v>
      </c>
    </row>
    <row r="65" spans="1:5" ht="12.75">
      <c r="A65" s="2" t="s">
        <v>233</v>
      </c>
      <c r="C65" s="35">
        <v>-5921</v>
      </c>
      <c r="D65" s="117"/>
      <c r="E65" s="42">
        <v>-563</v>
      </c>
    </row>
    <row r="66" spans="3:5" ht="13.5" thickBot="1">
      <c r="C66" s="87">
        <f>SUM(C64:C65)</f>
        <v>-822</v>
      </c>
      <c r="D66" s="117"/>
      <c r="E66" s="87">
        <f>SUM(E64:E65)</f>
        <v>11785</v>
      </c>
    </row>
    <row r="67" spans="1:4" ht="13.5" thickTop="1">
      <c r="A67" s="36"/>
      <c r="B67" s="36" t="s">
        <v>193</v>
      </c>
      <c r="C67" s="128"/>
      <c r="D67" s="117"/>
    </row>
    <row r="68" spans="1:5" ht="12.75">
      <c r="A68" s="36"/>
      <c r="B68" s="36" t="s">
        <v>234</v>
      </c>
      <c r="C68" s="129"/>
      <c r="D68" s="96"/>
      <c r="E68" s="130"/>
    </row>
    <row r="69" spans="2:5" ht="12.75">
      <c r="B69" s="131"/>
      <c r="C69" s="132"/>
      <c r="E69" s="133"/>
    </row>
    <row r="70" spans="3:5" ht="12.75">
      <c r="C70" s="2"/>
      <c r="E70" s="71"/>
    </row>
    <row r="71" ht="12.75">
      <c r="E71" s="71"/>
    </row>
    <row r="72" ht="12.75">
      <c r="E72" s="71"/>
    </row>
    <row r="73" ht="12.75">
      <c r="E73" s="71"/>
    </row>
    <row r="74" ht="12.75">
      <c r="E74" s="71"/>
    </row>
    <row r="75" ht="12.75">
      <c r="E75" s="71"/>
    </row>
    <row r="76" ht="12.75">
      <c r="E76" s="71"/>
    </row>
    <row r="77" ht="12.75">
      <c r="E77" s="71"/>
    </row>
    <row r="78" ht="12.75">
      <c r="E78" s="71"/>
    </row>
    <row r="79" ht="12.75">
      <c r="E79" s="71"/>
    </row>
    <row r="80" ht="12.75">
      <c r="E80" s="71"/>
    </row>
  </sheetData>
  <mergeCells count="2">
    <mergeCell ref="A59:B59"/>
    <mergeCell ref="A61:B61"/>
  </mergeCells>
  <printOptions horizontalCentered="1"/>
  <pageMargins left="0.748031496" right="0.248031496" top="0.31496062992126" bottom="0.354330708661417" header="0.15748031496063" footer="0.196850393700787"/>
  <pageSetup fitToHeight="1" fitToWidth="1" horizontalDpi="600" verticalDpi="600" orientation="portrait" paperSize="9" scale="87" r:id="rId2"/>
  <headerFooter alignWithMargins="0">
    <oddFooter>&amp;CPage 4</oddFooter>
  </headerFooter>
  <rowBreaks count="1" manualBreakCount="1">
    <brk id="67" max="255" man="1"/>
  </rowBreaks>
  <drawing r:id="rId1"/>
</worksheet>
</file>

<file path=xl/worksheets/sheet5.xml><?xml version="1.0" encoding="utf-8"?>
<worksheet xmlns="http://schemas.openxmlformats.org/spreadsheetml/2006/main" xmlns:r="http://schemas.openxmlformats.org/officeDocument/2006/relationships">
  <sheetPr codeName="Sheet16"/>
  <dimension ref="A2:L386"/>
  <sheetViews>
    <sheetView tabSelected="1" view="pageBreakPreview" zoomScaleSheetLayoutView="100" workbookViewId="0" topLeftCell="A280">
      <selection activeCell="E291" sqref="E291"/>
    </sheetView>
  </sheetViews>
  <sheetFormatPr defaultColWidth="9.140625" defaultRowHeight="12.75"/>
  <cols>
    <col min="1" max="1" width="4.57421875" style="4" customWidth="1"/>
    <col min="2" max="2" width="11.57421875" style="2" customWidth="1"/>
    <col min="3" max="3" width="14.7109375" style="2" customWidth="1"/>
    <col min="4" max="4" width="11.57421875" style="2" customWidth="1"/>
    <col min="5" max="5" width="11.28125" style="2" customWidth="1"/>
    <col min="6" max="6" width="12.7109375" style="2" customWidth="1"/>
    <col min="7" max="7" width="11.57421875" style="2" customWidth="1"/>
    <col min="8" max="8" width="12.140625" style="2" customWidth="1"/>
    <col min="9" max="16384" width="9.140625" style="2" customWidth="1"/>
  </cols>
  <sheetData>
    <row r="2" ht="12.75">
      <c r="A2" s="1" t="s">
        <v>0</v>
      </c>
    </row>
    <row r="3" ht="12.75">
      <c r="A3" s="3" t="s">
        <v>1</v>
      </c>
    </row>
    <row r="4" ht="12.75">
      <c r="A4" s="3"/>
    </row>
    <row r="5" spans="1:2" ht="12.75">
      <c r="A5" s="4" t="s">
        <v>2</v>
      </c>
      <c r="B5" s="5" t="s">
        <v>3</v>
      </c>
    </row>
    <row r="7" spans="1:2" ht="12.75">
      <c r="A7" s="4" t="s">
        <v>4</v>
      </c>
      <c r="B7" s="6" t="s">
        <v>5</v>
      </c>
    </row>
    <row r="19" spans="1:2" ht="12.75">
      <c r="A19" s="7" t="s">
        <v>6</v>
      </c>
      <c r="B19" s="6" t="s">
        <v>7</v>
      </c>
    </row>
    <row r="24" spans="1:2" ht="12.75">
      <c r="A24" s="4" t="s">
        <v>8</v>
      </c>
      <c r="B24" s="6" t="s">
        <v>9</v>
      </c>
    </row>
    <row r="25" spans="1:2" ht="12.75">
      <c r="A25" s="7"/>
      <c r="B25" s="6"/>
    </row>
    <row r="26" spans="1:3" ht="12.75">
      <c r="A26" s="7"/>
      <c r="B26" s="8"/>
      <c r="C26" s="8"/>
    </row>
    <row r="27" spans="1:3" ht="12.75">
      <c r="A27" s="7"/>
      <c r="B27" s="8"/>
      <c r="C27" s="8"/>
    </row>
    <row r="28" spans="1:3" ht="12.75">
      <c r="A28" s="7"/>
      <c r="B28" s="8"/>
      <c r="C28" s="8"/>
    </row>
    <row r="29" spans="1:2" ht="12.75">
      <c r="A29" s="7" t="s">
        <v>10</v>
      </c>
      <c r="B29" s="6" t="s">
        <v>11</v>
      </c>
    </row>
    <row r="30" ht="12.75"/>
    <row r="31" ht="12.75"/>
    <row r="32" ht="12.75"/>
    <row r="33" ht="12.75"/>
    <row r="34" ht="12.75"/>
    <row r="35" ht="12.75"/>
    <row r="36" ht="12.75"/>
    <row r="37" ht="12.75"/>
    <row r="38" ht="12.75"/>
    <row r="39" ht="12.75"/>
    <row r="40" ht="12.75"/>
    <row r="41" ht="12.75"/>
    <row r="42" spans="1:8" ht="12.75">
      <c r="A42" s="7" t="s">
        <v>12</v>
      </c>
      <c r="B42" s="6" t="s">
        <v>13</v>
      </c>
      <c r="H42" s="9"/>
    </row>
    <row r="43" ht="12.75">
      <c r="H43" s="9"/>
    </row>
    <row r="44" ht="12.75">
      <c r="H44" s="9"/>
    </row>
    <row r="45" ht="12.75">
      <c r="H45" s="9"/>
    </row>
    <row r="46" ht="12.75">
      <c r="H46" s="9"/>
    </row>
    <row r="47" spans="1:8" ht="12.75">
      <c r="A47" s="7" t="s">
        <v>14</v>
      </c>
      <c r="B47" s="10" t="s">
        <v>15</v>
      </c>
      <c r="H47" s="9"/>
    </row>
    <row r="48" spans="1:8" ht="12.75">
      <c r="A48" s="7"/>
      <c r="B48" s="10"/>
      <c r="H48" s="9"/>
    </row>
    <row r="49" ht="12.75">
      <c r="H49" s="9"/>
    </row>
    <row r="50" ht="12.75">
      <c r="H50" s="9"/>
    </row>
    <row r="51" ht="12.75">
      <c r="H51" s="9"/>
    </row>
    <row r="52" ht="12.75">
      <c r="H52" s="9"/>
    </row>
    <row r="53" ht="12.75">
      <c r="H53" s="9"/>
    </row>
    <row r="54" ht="12.75">
      <c r="H54" s="9"/>
    </row>
    <row r="55" ht="12.75">
      <c r="H55" s="9"/>
    </row>
    <row r="56" ht="12.75">
      <c r="H56" s="9"/>
    </row>
    <row r="57" ht="12.75">
      <c r="H57" s="9"/>
    </row>
    <row r="58" spans="1:2" ht="12.75">
      <c r="A58" s="4" t="s">
        <v>16</v>
      </c>
      <c r="B58" s="6" t="s">
        <v>17</v>
      </c>
    </row>
    <row r="64" spans="1:2" ht="12.75">
      <c r="A64" s="4" t="s">
        <v>18</v>
      </c>
      <c r="B64" s="10" t="s">
        <v>19</v>
      </c>
    </row>
    <row r="65" spans="1:2" ht="12.75">
      <c r="A65" s="7"/>
      <c r="B65" s="6"/>
    </row>
    <row r="66" ht="12.75">
      <c r="B66" s="2" t="s">
        <v>20</v>
      </c>
    </row>
    <row r="67" spans="2:8" ht="12.75">
      <c r="B67" s="11"/>
      <c r="D67" s="12"/>
      <c r="E67" s="12"/>
      <c r="F67" s="12"/>
      <c r="G67" s="13"/>
      <c r="H67" s="14" t="s">
        <v>21</v>
      </c>
    </row>
    <row r="68" spans="2:8" ht="12.75">
      <c r="B68" s="11"/>
      <c r="D68" s="14" t="s">
        <v>22</v>
      </c>
      <c r="E68" s="12" t="s">
        <v>23</v>
      </c>
      <c r="G68" s="12" t="s">
        <v>24</v>
      </c>
      <c r="H68" s="14" t="s">
        <v>25</v>
      </c>
    </row>
    <row r="69" spans="2:8" ht="12.75">
      <c r="B69" s="11"/>
      <c r="D69" s="15" t="s">
        <v>26</v>
      </c>
      <c r="E69" s="16" t="s">
        <v>27</v>
      </c>
      <c r="F69" s="17" t="s">
        <v>28</v>
      </c>
      <c r="G69" s="16" t="s">
        <v>29</v>
      </c>
      <c r="H69" s="18" t="s">
        <v>30</v>
      </c>
    </row>
    <row r="70" spans="2:8" ht="12.75">
      <c r="B70" s="11"/>
      <c r="D70" s="12" t="s">
        <v>31</v>
      </c>
      <c r="E70" s="12" t="s">
        <v>31</v>
      </c>
      <c r="F70" s="19" t="s">
        <v>31</v>
      </c>
      <c r="G70" s="12" t="s">
        <v>31</v>
      </c>
      <c r="H70" s="14" t="s">
        <v>31</v>
      </c>
    </row>
    <row r="71" spans="2:7" ht="12.75">
      <c r="B71" s="11"/>
      <c r="D71" s="20"/>
      <c r="E71" s="11"/>
      <c r="G71" s="21"/>
    </row>
    <row r="72" spans="2:8" ht="12.75">
      <c r="B72" s="11" t="s">
        <v>32</v>
      </c>
      <c r="D72" s="22">
        <v>75881</v>
      </c>
      <c r="E72" s="22">
        <v>7090</v>
      </c>
      <c r="F72" s="22">
        <v>0</v>
      </c>
      <c r="G72" s="22">
        <v>0</v>
      </c>
      <c r="H72" s="23">
        <f>SUM(D72:G72)</f>
        <v>82971</v>
      </c>
    </row>
    <row r="73" spans="2:8" ht="12.75">
      <c r="B73" s="11" t="s">
        <v>33</v>
      </c>
      <c r="D73" s="22">
        <v>18704</v>
      </c>
      <c r="E73" s="22">
        <v>0</v>
      </c>
      <c r="F73" s="22">
        <v>0</v>
      </c>
      <c r="G73" s="22">
        <v>-18704</v>
      </c>
      <c r="H73" s="23">
        <f>SUM(D73:G73)</f>
        <v>0</v>
      </c>
    </row>
    <row r="74" spans="2:8" ht="13.5" thickBot="1">
      <c r="B74" s="11" t="s">
        <v>34</v>
      </c>
      <c r="D74" s="24">
        <f>SUM(D72:D73)</f>
        <v>94585</v>
      </c>
      <c r="E74" s="24">
        <f>SUM(E72:E73)</f>
        <v>7090</v>
      </c>
      <c r="F74" s="24">
        <f>SUM(F72:F73)</f>
        <v>0</v>
      </c>
      <c r="G74" s="24">
        <f>SUM(G72:G73)</f>
        <v>-18704</v>
      </c>
      <c r="H74" s="24">
        <f>SUM(H72:H73)</f>
        <v>82971</v>
      </c>
    </row>
    <row r="75" spans="2:7" ht="13.5" thickTop="1">
      <c r="B75" s="11"/>
      <c r="D75" s="22"/>
      <c r="E75" s="22"/>
      <c r="F75" s="22"/>
      <c r="G75" s="25"/>
    </row>
    <row r="76" spans="2:8" ht="12.75">
      <c r="B76" s="11" t="s">
        <v>35</v>
      </c>
      <c r="D76" s="22">
        <v>4440</v>
      </c>
      <c r="E76" s="22">
        <v>400</v>
      </c>
      <c r="F76" s="22">
        <v>1795</v>
      </c>
      <c r="G76" s="22">
        <v>4000</v>
      </c>
      <c r="H76" s="23">
        <f>SUM(D76:G76)</f>
        <v>10635</v>
      </c>
    </row>
    <row r="77" spans="2:8" ht="12.75">
      <c r="B77" s="11" t="s">
        <v>36</v>
      </c>
      <c r="D77" s="22"/>
      <c r="E77" s="22"/>
      <c r="F77" s="22"/>
      <c r="G77" s="22"/>
      <c r="H77" s="22">
        <v>138</v>
      </c>
    </row>
    <row r="78" spans="2:8" ht="12.75">
      <c r="B78" s="11" t="s">
        <v>37</v>
      </c>
      <c r="D78" s="22"/>
      <c r="E78" s="22"/>
      <c r="F78" s="22"/>
      <c r="G78" s="23"/>
      <c r="H78" s="23">
        <v>-1216</v>
      </c>
    </row>
    <row r="79" spans="2:8" ht="12.75">
      <c r="B79" s="2" t="s">
        <v>135</v>
      </c>
      <c r="D79" s="22"/>
      <c r="E79" s="22"/>
      <c r="F79" s="22"/>
      <c r="G79" s="23"/>
      <c r="H79" s="26">
        <f>'5.IS '!F35</f>
        <v>-48</v>
      </c>
    </row>
    <row r="80" spans="2:8" ht="12.75">
      <c r="B80" s="11" t="s">
        <v>38</v>
      </c>
      <c r="D80" s="22"/>
      <c r="E80" s="22"/>
      <c r="F80" s="22"/>
      <c r="G80" s="23"/>
      <c r="H80" s="22">
        <f>SUM(H76:H79)</f>
        <v>9509</v>
      </c>
    </row>
    <row r="81" spans="2:8" ht="12.75">
      <c r="B81" s="11" t="s">
        <v>39</v>
      </c>
      <c r="D81" s="22"/>
      <c r="E81" s="22"/>
      <c r="F81" s="22"/>
      <c r="G81" s="23"/>
      <c r="H81" s="22">
        <v>-894</v>
      </c>
    </row>
    <row r="82" spans="2:8" ht="12.75">
      <c r="B82" s="11" t="s">
        <v>40</v>
      </c>
      <c r="D82" s="22"/>
      <c r="E82" s="22"/>
      <c r="F82" s="22"/>
      <c r="G82" s="23"/>
      <c r="H82" s="22">
        <v>-196</v>
      </c>
    </row>
    <row r="83" spans="2:8" ht="13.5" thickBot="1">
      <c r="B83" s="11" t="s">
        <v>41</v>
      </c>
      <c r="D83" s="22"/>
      <c r="E83" s="22"/>
      <c r="F83" s="22"/>
      <c r="G83" s="23"/>
      <c r="H83" s="24">
        <f>SUM(H80:H82)</f>
        <v>8419</v>
      </c>
    </row>
    <row r="84" ht="13.5" thickTop="1">
      <c r="D84" s="22"/>
    </row>
    <row r="85" spans="1:7" ht="12.75">
      <c r="A85" s="7" t="s">
        <v>42</v>
      </c>
      <c r="B85" s="6" t="s">
        <v>43</v>
      </c>
      <c r="G85" s="27"/>
    </row>
    <row r="89" ht="7.5" customHeight="1"/>
    <row r="90" spans="1:2" ht="12.75">
      <c r="A90" s="7" t="s">
        <v>44</v>
      </c>
      <c r="B90" s="6" t="s">
        <v>45</v>
      </c>
    </row>
    <row r="100" spans="1:2" ht="12.75">
      <c r="A100" s="4" t="s">
        <v>46</v>
      </c>
      <c r="B100" s="6" t="s">
        <v>47</v>
      </c>
    </row>
    <row r="128" spans="1:2" ht="12.75">
      <c r="A128" s="7" t="s">
        <v>48</v>
      </c>
      <c r="B128" s="6" t="s">
        <v>49</v>
      </c>
    </row>
    <row r="129" spans="1:7" ht="12.75">
      <c r="A129" s="7"/>
      <c r="B129" s="6"/>
      <c r="F129" s="14"/>
      <c r="G129" s="14"/>
    </row>
    <row r="130" spans="1:7" ht="12.75">
      <c r="A130" s="7"/>
      <c r="B130" s="6"/>
      <c r="F130" s="28" t="s">
        <v>50</v>
      </c>
      <c r="G130" s="28" t="s">
        <v>51</v>
      </c>
    </row>
    <row r="131" spans="1:7" ht="12.75">
      <c r="A131" s="7"/>
      <c r="B131" s="6"/>
      <c r="F131" s="14" t="s">
        <v>31</v>
      </c>
      <c r="G131" s="14" t="s">
        <v>31</v>
      </c>
    </row>
    <row r="132" spans="1:2" ht="12.75">
      <c r="A132" s="7"/>
      <c r="B132" s="6" t="s">
        <v>52</v>
      </c>
    </row>
    <row r="133" spans="1:7" ht="13.5" thickBot="1">
      <c r="A133" s="7"/>
      <c r="B133" s="2" t="s">
        <v>53</v>
      </c>
      <c r="F133" s="29">
        <v>30000</v>
      </c>
      <c r="G133" s="29">
        <v>0</v>
      </c>
    </row>
    <row r="134" spans="1:2" ht="13.5" thickTop="1">
      <c r="A134" s="7"/>
      <c r="B134" s="6"/>
    </row>
    <row r="138" spans="1:2" ht="12.75">
      <c r="A138" s="7" t="s">
        <v>54</v>
      </c>
      <c r="B138" s="6" t="s">
        <v>55</v>
      </c>
    </row>
    <row r="141" ht="12.75">
      <c r="G141" s="30" t="s">
        <v>56</v>
      </c>
    </row>
    <row r="142" ht="12.75">
      <c r="B142" s="8" t="s">
        <v>57</v>
      </c>
    </row>
    <row r="143" spans="2:7" ht="13.5" thickBot="1">
      <c r="B143" s="8" t="s">
        <v>58</v>
      </c>
      <c r="G143" s="31">
        <v>1256</v>
      </c>
    </row>
    <row r="144" ht="13.5" thickTop="1">
      <c r="B144" s="8"/>
    </row>
    <row r="145" ht="12.75">
      <c r="B145" s="8"/>
    </row>
    <row r="146" ht="12.75">
      <c r="B146" s="8"/>
    </row>
    <row r="148" spans="1:2" ht="12.75">
      <c r="A148" s="4" t="s">
        <v>59</v>
      </c>
      <c r="B148" s="32" t="s">
        <v>60</v>
      </c>
    </row>
    <row r="150" spans="1:6" ht="12.75">
      <c r="A150" s="4" t="s">
        <v>61</v>
      </c>
      <c r="B150" s="10" t="s">
        <v>62</v>
      </c>
      <c r="C150" s="8"/>
      <c r="D150" s="8"/>
      <c r="E150" s="8"/>
      <c r="F150" s="8"/>
    </row>
    <row r="151" spans="2:8" ht="12.75">
      <c r="B151" s="10"/>
      <c r="C151" s="8"/>
      <c r="D151" s="8"/>
      <c r="E151" s="33"/>
      <c r="F151" s="22" t="s">
        <v>63</v>
      </c>
      <c r="G151" s="14"/>
      <c r="H151" s="34" t="s">
        <v>63</v>
      </c>
    </row>
    <row r="152" spans="2:8" ht="12.75">
      <c r="B152" s="10"/>
      <c r="C152" s="8"/>
      <c r="D152" s="8"/>
      <c r="E152" s="22" t="s">
        <v>64</v>
      </c>
      <c r="F152" s="22" t="s">
        <v>65</v>
      </c>
      <c r="G152" s="34" t="s">
        <v>64</v>
      </c>
      <c r="H152" s="34" t="s">
        <v>65</v>
      </c>
    </row>
    <row r="153" spans="2:8" ht="12.75">
      <c r="B153" s="10"/>
      <c r="C153" s="8"/>
      <c r="D153" s="8"/>
      <c r="E153" s="22" t="s">
        <v>66</v>
      </c>
      <c r="F153" s="22" t="s">
        <v>66</v>
      </c>
      <c r="G153" s="34" t="s">
        <v>67</v>
      </c>
      <c r="H153" s="34" t="s">
        <v>67</v>
      </c>
    </row>
    <row r="154" spans="2:8" ht="12.75">
      <c r="B154" s="10"/>
      <c r="C154" s="8"/>
      <c r="D154" s="8"/>
      <c r="E154" s="22" t="s">
        <v>68</v>
      </c>
      <c r="F154" s="22" t="s">
        <v>68</v>
      </c>
      <c r="G154" s="34" t="s">
        <v>68</v>
      </c>
      <c r="H154" s="34" t="s">
        <v>68</v>
      </c>
    </row>
    <row r="155" spans="2:8" ht="12.75">
      <c r="B155" s="10"/>
      <c r="C155" s="8"/>
      <c r="D155" s="8"/>
      <c r="E155" s="22" t="s">
        <v>30</v>
      </c>
      <c r="F155" s="22" t="s">
        <v>69</v>
      </c>
      <c r="G155" s="34" t="s">
        <v>30</v>
      </c>
      <c r="H155" s="34" t="s">
        <v>69</v>
      </c>
    </row>
    <row r="156" spans="2:8" ht="12.75">
      <c r="B156" s="10"/>
      <c r="C156" s="8"/>
      <c r="D156" s="8"/>
      <c r="E156" s="22" t="s">
        <v>31</v>
      </c>
      <c r="F156" s="22" t="s">
        <v>31</v>
      </c>
      <c r="G156" s="34" t="s">
        <v>31</v>
      </c>
      <c r="H156" s="34" t="s">
        <v>31</v>
      </c>
    </row>
    <row r="157" spans="2:6" ht="12.75">
      <c r="B157" s="10"/>
      <c r="C157" s="8"/>
      <c r="D157" s="8"/>
      <c r="E157" s="8"/>
      <c r="F157" s="8"/>
    </row>
    <row r="158" spans="2:12" ht="12.75">
      <c r="B158" s="8" t="s">
        <v>70</v>
      </c>
      <c r="C158" s="8"/>
      <c r="D158" s="8"/>
      <c r="E158" s="35">
        <f>'5.IS '!B17</f>
        <v>28800</v>
      </c>
      <c r="F158" s="35">
        <f>'5.IS '!D17</f>
        <v>29923</v>
      </c>
      <c r="G158" s="35">
        <f>'5.IS '!F17</f>
        <v>82971</v>
      </c>
      <c r="H158" s="35">
        <f>'5.IS '!H17</f>
        <v>46249</v>
      </c>
      <c r="I158" s="35"/>
      <c r="J158" s="35"/>
      <c r="K158" s="36"/>
      <c r="L158" s="36"/>
    </row>
    <row r="159" spans="2:12" ht="12.75">
      <c r="B159" s="8" t="s">
        <v>71</v>
      </c>
      <c r="C159" s="8"/>
      <c r="D159" s="8"/>
      <c r="E159" s="35">
        <f>'5.IS '!B37</f>
        <v>6607</v>
      </c>
      <c r="F159" s="35">
        <f>'5.IS '!D37</f>
        <v>2437</v>
      </c>
      <c r="G159" s="35">
        <f>'5.IS '!F37</f>
        <v>9509</v>
      </c>
      <c r="H159" s="35">
        <f>'5.IS '!H37</f>
        <v>4719</v>
      </c>
      <c r="I159" s="35"/>
      <c r="J159" s="35"/>
      <c r="K159" s="35"/>
      <c r="L159" s="35"/>
    </row>
    <row r="160" spans="2:12" ht="12.75">
      <c r="B160" s="8" t="s">
        <v>72</v>
      </c>
      <c r="C160" s="8"/>
      <c r="D160" s="8"/>
      <c r="E160" s="35">
        <f>'5.IS '!B41</f>
        <v>6323</v>
      </c>
      <c r="F160" s="35">
        <f>'5.IS '!D41</f>
        <v>2086</v>
      </c>
      <c r="G160" s="35">
        <f>'5.IS '!F41</f>
        <v>8615</v>
      </c>
      <c r="H160" s="35">
        <f>'5.IS '!H41</f>
        <v>3844</v>
      </c>
      <c r="I160" s="35"/>
      <c r="J160" s="35"/>
      <c r="K160" s="35"/>
      <c r="L160" s="35"/>
    </row>
    <row r="161" spans="2:12" ht="12.75">
      <c r="B161" s="8" t="s">
        <v>73</v>
      </c>
      <c r="C161" s="8"/>
      <c r="D161" s="8"/>
      <c r="E161" s="35">
        <f>'5.IS '!B45</f>
        <v>6267</v>
      </c>
      <c r="F161" s="35">
        <f>'5.IS '!D45</f>
        <v>2019</v>
      </c>
      <c r="G161" s="35">
        <f>'5.IS '!F45</f>
        <v>8419</v>
      </c>
      <c r="H161" s="35">
        <f>'5.IS '!H45</f>
        <v>3775</v>
      </c>
      <c r="I161" s="35"/>
      <c r="J161" s="35"/>
      <c r="K161" s="35"/>
      <c r="L161" s="35"/>
    </row>
    <row r="162" spans="2:6" ht="12.75">
      <c r="B162" s="8"/>
      <c r="C162" s="8"/>
      <c r="D162" s="8"/>
      <c r="E162" s="8"/>
      <c r="F162" s="8"/>
    </row>
    <row r="174" spans="1:2" ht="12.75">
      <c r="A174" s="4" t="s">
        <v>74</v>
      </c>
      <c r="B174" s="6" t="s">
        <v>75</v>
      </c>
    </row>
    <row r="175" spans="2:7" ht="12.75">
      <c r="B175" s="6"/>
      <c r="F175" s="14" t="s">
        <v>76</v>
      </c>
      <c r="G175" s="37" t="s">
        <v>77</v>
      </c>
    </row>
    <row r="176" spans="2:7" ht="12.75">
      <c r="B176" s="6"/>
      <c r="F176" s="28" t="s">
        <v>78</v>
      </c>
      <c r="G176" s="28" t="s">
        <v>79</v>
      </c>
    </row>
    <row r="177" spans="2:7" ht="12.75">
      <c r="B177" s="6"/>
      <c r="F177" s="14" t="s">
        <v>31</v>
      </c>
      <c r="G177" s="33" t="s">
        <v>31</v>
      </c>
    </row>
    <row r="178" spans="2:7" ht="12.75">
      <c r="B178" s="8" t="s">
        <v>70</v>
      </c>
      <c r="F178" s="27">
        <f>E158</f>
        <v>28800</v>
      </c>
      <c r="G178" s="35">
        <v>28118</v>
      </c>
    </row>
    <row r="179" spans="2:7" ht="12.75">
      <c r="B179" s="8" t="s">
        <v>71</v>
      </c>
      <c r="F179" s="27">
        <f>E159</f>
        <v>6607</v>
      </c>
      <c r="G179" s="35">
        <v>1651</v>
      </c>
    </row>
    <row r="180" spans="2:7" ht="12.75">
      <c r="B180" s="8" t="s">
        <v>72</v>
      </c>
      <c r="F180" s="27">
        <f>E160</f>
        <v>6323</v>
      </c>
      <c r="G180" s="35">
        <v>1199</v>
      </c>
    </row>
    <row r="181" spans="2:7" ht="12.75">
      <c r="B181" s="8" t="s">
        <v>73</v>
      </c>
      <c r="F181" s="27">
        <f>E161</f>
        <v>6267</v>
      </c>
      <c r="G181" s="35">
        <v>1124</v>
      </c>
    </row>
    <row r="189" ht="18" customHeight="1"/>
    <row r="190" spans="1:2" ht="12.75">
      <c r="A190" s="4" t="s">
        <v>80</v>
      </c>
      <c r="B190" s="6" t="s">
        <v>81</v>
      </c>
    </row>
    <row r="196" spans="1:8" ht="12.75">
      <c r="A196" s="38" t="s">
        <v>82</v>
      </c>
      <c r="B196" s="10" t="s">
        <v>83</v>
      </c>
      <c r="C196" s="8"/>
      <c r="D196" s="8"/>
      <c r="E196" s="8"/>
      <c r="F196" s="8"/>
      <c r="G196" s="8"/>
      <c r="H196" s="8"/>
    </row>
    <row r="197" spans="1:8" ht="12.75">
      <c r="A197" s="38"/>
      <c r="B197" s="10"/>
      <c r="C197" s="8"/>
      <c r="D197" s="8"/>
      <c r="E197" s="8"/>
      <c r="F197" s="8"/>
      <c r="G197" s="8"/>
      <c r="H197" s="8"/>
    </row>
    <row r="198" spans="1:8" ht="12.75">
      <c r="A198" s="38"/>
      <c r="B198" s="39" t="s">
        <v>237</v>
      </c>
      <c r="C198" s="39"/>
      <c r="D198" s="39"/>
      <c r="E198" s="40"/>
      <c r="F198" s="40"/>
      <c r="G198" s="39"/>
      <c r="H198" s="8"/>
    </row>
    <row r="199" spans="2:6" ht="12.75">
      <c r="B199" s="8"/>
      <c r="C199" s="8"/>
      <c r="D199" s="8"/>
      <c r="E199" s="35"/>
      <c r="F199" s="8"/>
    </row>
    <row r="200" spans="1:2" ht="12.75">
      <c r="A200" s="4" t="s">
        <v>84</v>
      </c>
      <c r="B200" s="6" t="s">
        <v>85</v>
      </c>
    </row>
    <row r="201" ht="3.75" customHeight="1">
      <c r="B201" s="6"/>
    </row>
    <row r="202" spans="2:8" ht="12.75">
      <c r="B202" s="2" t="s">
        <v>86</v>
      </c>
      <c r="H202" s="30" t="s">
        <v>21</v>
      </c>
    </row>
    <row r="203" spans="2:8" ht="12.75">
      <c r="B203" s="6"/>
      <c r="G203" s="30" t="s">
        <v>76</v>
      </c>
      <c r="H203" s="30" t="s">
        <v>67</v>
      </c>
    </row>
    <row r="204" spans="1:8" ht="12.75">
      <c r="A204" s="9"/>
      <c r="G204" s="30" t="s">
        <v>87</v>
      </c>
      <c r="H204" s="30" t="s">
        <v>87</v>
      </c>
    </row>
    <row r="205" spans="1:8" ht="12.75">
      <c r="A205" s="9"/>
      <c r="G205" s="30" t="s">
        <v>30</v>
      </c>
      <c r="H205" s="30" t="s">
        <v>30</v>
      </c>
    </row>
    <row r="206" spans="2:8" ht="12.75">
      <c r="B206" s="2" t="s">
        <v>88</v>
      </c>
      <c r="G206" s="30" t="s">
        <v>31</v>
      </c>
      <c r="H206" s="30" t="s">
        <v>31</v>
      </c>
    </row>
    <row r="207" ht="3.75" customHeight="1"/>
    <row r="208" spans="2:10" ht="12.75">
      <c r="B208" s="41" t="s">
        <v>89</v>
      </c>
      <c r="G208" s="42">
        <v>-284</v>
      </c>
      <c r="H208" s="42">
        <v>-966</v>
      </c>
      <c r="I208" s="43"/>
      <c r="J208" s="43"/>
    </row>
    <row r="209" spans="2:10" ht="12.75">
      <c r="B209" s="44" t="s">
        <v>90</v>
      </c>
      <c r="C209" s="8"/>
      <c r="D209" s="8"/>
      <c r="E209" s="8"/>
      <c r="G209" s="45">
        <v>0</v>
      </c>
      <c r="H209" s="45">
        <v>97</v>
      </c>
      <c r="I209" s="43"/>
      <c r="J209" s="43"/>
    </row>
    <row r="210" spans="3:10" ht="12.75">
      <c r="C210" s="8"/>
      <c r="D210" s="8"/>
      <c r="E210" s="8"/>
      <c r="G210" s="42">
        <v>-284</v>
      </c>
      <c r="H210" s="42">
        <v>-869</v>
      </c>
      <c r="I210" s="43"/>
      <c r="J210" s="43"/>
    </row>
    <row r="211" spans="2:10" ht="12.75">
      <c r="B211" s="2" t="s">
        <v>91</v>
      </c>
      <c r="G211" s="42">
        <v>0</v>
      </c>
      <c r="H211" s="42">
        <v>-25</v>
      </c>
      <c r="I211" s="43"/>
      <c r="J211" s="43"/>
    </row>
    <row r="212" spans="7:10" ht="2.25" customHeight="1">
      <c r="G212" s="42"/>
      <c r="H212" s="42"/>
      <c r="I212" s="43"/>
      <c r="J212" s="43"/>
    </row>
    <row r="213" spans="2:10" ht="12.75" customHeight="1" thickBot="1">
      <c r="B213" s="8" t="s">
        <v>92</v>
      </c>
      <c r="G213" s="46">
        <v>-284</v>
      </c>
      <c r="H213" s="46">
        <v>-894</v>
      </c>
      <c r="I213" s="43"/>
      <c r="J213" s="43"/>
    </row>
    <row r="214" spans="7:8" ht="13.5" thickTop="1">
      <c r="G214" s="47"/>
      <c r="H214" s="30"/>
    </row>
    <row r="217" ht="7.5" customHeight="1"/>
    <row r="218" ht="4.5" customHeight="1">
      <c r="G218" s="33"/>
    </row>
    <row r="219" spans="1:7" ht="12.75">
      <c r="A219" s="4" t="s">
        <v>93</v>
      </c>
      <c r="B219" s="6" t="s">
        <v>94</v>
      </c>
      <c r="D219" s="8"/>
      <c r="E219" s="8"/>
      <c r="G219" s="48"/>
    </row>
    <row r="220" spans="4:7" ht="12.75">
      <c r="D220" s="8"/>
      <c r="E220" s="8"/>
      <c r="G220" s="48"/>
    </row>
    <row r="221" spans="4:7" ht="12.75">
      <c r="D221" s="8"/>
      <c r="E221" s="8"/>
      <c r="G221" s="8"/>
    </row>
    <row r="222" spans="4:7" ht="12.75">
      <c r="D222" s="8"/>
      <c r="E222" s="8"/>
      <c r="G222" s="8"/>
    </row>
    <row r="223" spans="2:7" ht="4.5" customHeight="1">
      <c r="B223" s="8"/>
      <c r="D223" s="8"/>
      <c r="E223" s="8"/>
      <c r="F223" s="49"/>
      <c r="G223" s="8"/>
    </row>
    <row r="224" spans="2:7" ht="12.75">
      <c r="B224" s="8"/>
      <c r="D224" s="8"/>
      <c r="E224" s="8"/>
      <c r="F224" s="49"/>
      <c r="G224" s="8"/>
    </row>
    <row r="225" spans="1:7" ht="12.75">
      <c r="A225" s="4" t="s">
        <v>95</v>
      </c>
      <c r="B225" s="6" t="s">
        <v>96</v>
      </c>
      <c r="G225" s="8"/>
    </row>
    <row r="226" ht="12.75">
      <c r="G226" s="8"/>
    </row>
    <row r="227" ht="12.75">
      <c r="G227" s="8"/>
    </row>
    <row r="228" ht="12.75">
      <c r="G228" s="8"/>
    </row>
    <row r="229" spans="1:2" ht="12.75">
      <c r="A229" s="4" t="s">
        <v>97</v>
      </c>
      <c r="B229" s="6" t="s">
        <v>98</v>
      </c>
    </row>
    <row r="231" ht="15" customHeight="1"/>
    <row r="232" ht="15" customHeight="1"/>
    <row r="233" ht="15" customHeight="1"/>
    <row r="234" ht="15" customHeight="1"/>
    <row r="235" ht="15" customHeight="1"/>
    <row r="236" spans="1:2" ht="12.75">
      <c r="A236" s="4" t="s">
        <v>99</v>
      </c>
      <c r="B236" s="6" t="s">
        <v>100</v>
      </c>
    </row>
    <row r="237" spans="1:2" ht="3" customHeight="1">
      <c r="A237" s="7"/>
      <c r="B237" s="6"/>
    </row>
    <row r="238" spans="1:2" ht="12.75">
      <c r="A238" s="7"/>
      <c r="B238" s="2" t="s">
        <v>101</v>
      </c>
    </row>
    <row r="240" spans="2:8" ht="12.75">
      <c r="B240" s="8"/>
      <c r="C240" s="8"/>
      <c r="E240" s="33"/>
      <c r="F240" s="50" t="s">
        <v>102</v>
      </c>
      <c r="G240" s="50" t="s">
        <v>103</v>
      </c>
      <c r="H240" s="30" t="s">
        <v>104</v>
      </c>
    </row>
    <row r="241" spans="2:8" ht="12.75">
      <c r="B241" s="8"/>
      <c r="C241" s="8"/>
      <c r="E241" s="8"/>
      <c r="F241" s="50" t="s">
        <v>31</v>
      </c>
      <c r="G241" s="50" t="s">
        <v>31</v>
      </c>
      <c r="H241" s="50" t="s">
        <v>31</v>
      </c>
    </row>
    <row r="242" spans="2:7" ht="3.75" customHeight="1">
      <c r="B242" s="8"/>
      <c r="C242" s="8"/>
      <c r="E242" s="8"/>
      <c r="F242" s="8"/>
      <c r="G242" s="8"/>
    </row>
    <row r="243" spans="2:5" ht="12.75">
      <c r="B243" s="8" t="s">
        <v>105</v>
      </c>
      <c r="C243" s="8"/>
      <c r="E243" s="48"/>
    </row>
    <row r="244" spans="2:8" ht="12.75">
      <c r="B244" s="8" t="s">
        <v>106</v>
      </c>
      <c r="C244" s="8"/>
      <c r="E244" s="48"/>
      <c r="F244" s="48">
        <v>68110</v>
      </c>
      <c r="G244" s="48">
        <v>18102</v>
      </c>
      <c r="H244" s="51">
        <v>86212</v>
      </c>
    </row>
    <row r="245" spans="2:8" ht="12.75">
      <c r="B245" s="8" t="s">
        <v>107</v>
      </c>
      <c r="C245" s="8"/>
      <c r="E245" s="48"/>
      <c r="F245" s="48">
        <v>85</v>
      </c>
      <c r="G245" s="48">
        <v>0</v>
      </c>
      <c r="H245" s="51">
        <v>85</v>
      </c>
    </row>
    <row r="246" spans="2:8" ht="12.75">
      <c r="B246" s="8"/>
      <c r="C246" s="8"/>
      <c r="E246" s="48"/>
      <c r="F246" s="52">
        <v>68195</v>
      </c>
      <c r="G246" s="52">
        <v>18102</v>
      </c>
      <c r="H246" s="52">
        <v>86297</v>
      </c>
    </row>
    <row r="247" spans="2:7" ht="5.25" customHeight="1">
      <c r="B247" s="8"/>
      <c r="C247" s="8"/>
      <c r="E247" s="48"/>
      <c r="F247" s="48"/>
      <c r="G247" s="48"/>
    </row>
    <row r="248" spans="2:7" ht="12.75">
      <c r="B248" s="8" t="s">
        <v>108</v>
      </c>
      <c r="C248" s="8"/>
      <c r="E248" s="48"/>
      <c r="F248" s="8"/>
      <c r="G248" s="8"/>
    </row>
    <row r="249" spans="2:8" ht="12.75">
      <c r="B249" s="8" t="s">
        <v>106</v>
      </c>
      <c r="C249" s="8"/>
      <c r="E249" s="48"/>
      <c r="F249" s="48">
        <v>4630</v>
      </c>
      <c r="G249" s="48">
        <v>198</v>
      </c>
      <c r="H249" s="51">
        <v>4828</v>
      </c>
    </row>
    <row r="250" spans="2:8" ht="12.75">
      <c r="B250" s="8" t="s">
        <v>107</v>
      </c>
      <c r="C250" s="8"/>
      <c r="E250" s="48"/>
      <c r="F250" s="48">
        <v>459</v>
      </c>
      <c r="G250" s="48">
        <v>0</v>
      </c>
      <c r="H250" s="51">
        <v>459</v>
      </c>
    </row>
    <row r="251" spans="2:8" ht="12.75">
      <c r="B251" s="8"/>
      <c r="C251" s="8"/>
      <c r="E251" s="48"/>
      <c r="F251" s="52">
        <v>5089</v>
      </c>
      <c r="G251" s="52">
        <v>198</v>
      </c>
      <c r="H251" s="52">
        <v>5287</v>
      </c>
    </row>
    <row r="252" spans="2:7" ht="3.75" customHeight="1">
      <c r="B252" s="8"/>
      <c r="C252" s="8"/>
      <c r="E252" s="48"/>
      <c r="F252" s="48"/>
      <c r="G252" s="48"/>
    </row>
    <row r="253" spans="2:8" ht="13.5" thickBot="1">
      <c r="B253" s="8" t="s">
        <v>104</v>
      </c>
      <c r="C253" s="8"/>
      <c r="E253" s="8"/>
      <c r="F253" s="53">
        <v>73284</v>
      </c>
      <c r="G253" s="53">
        <v>18300</v>
      </c>
      <c r="H253" s="53">
        <v>91584</v>
      </c>
    </row>
    <row r="254" ht="13.5" thickTop="1"/>
    <row r="255" spans="1:8" ht="12.75">
      <c r="A255" s="4" t="s">
        <v>109</v>
      </c>
      <c r="B255" s="6" t="s">
        <v>110</v>
      </c>
      <c r="H255" s="48"/>
    </row>
    <row r="256" ht="12.75">
      <c r="H256" s="48"/>
    </row>
    <row r="257" ht="12.75">
      <c r="H257" s="48"/>
    </row>
    <row r="258" ht="12.75">
      <c r="H258" s="48"/>
    </row>
    <row r="259" ht="3" customHeight="1">
      <c r="H259" s="48"/>
    </row>
    <row r="260" ht="12.75">
      <c r="H260" s="30" t="s">
        <v>111</v>
      </c>
    </row>
    <row r="261" ht="12.75">
      <c r="H261" s="54" t="s">
        <v>30</v>
      </c>
    </row>
    <row r="262" ht="12.75">
      <c r="H262" s="50" t="s">
        <v>31</v>
      </c>
    </row>
    <row r="264" spans="2:8" ht="13.5" thickBot="1">
      <c r="B264" s="2" t="s">
        <v>112</v>
      </c>
      <c r="H264" s="29">
        <v>23946</v>
      </c>
    </row>
    <row r="265" ht="13.5" thickTop="1"/>
    <row r="266" ht="12.75">
      <c r="H266" s="48"/>
    </row>
    <row r="267" ht="12.75">
      <c r="H267" s="48"/>
    </row>
    <row r="268" ht="12.75">
      <c r="H268" s="48"/>
    </row>
    <row r="269" ht="12.75">
      <c r="H269" s="48"/>
    </row>
    <row r="270" ht="12.75">
      <c r="H270" s="48"/>
    </row>
    <row r="271" ht="12.75">
      <c r="H271" s="48"/>
    </row>
    <row r="272" ht="12.75">
      <c r="H272" s="48"/>
    </row>
    <row r="273" ht="12.75">
      <c r="H273" s="48"/>
    </row>
    <row r="274" ht="12.75">
      <c r="H274" s="48"/>
    </row>
    <row r="275" ht="12.75">
      <c r="H275" s="48"/>
    </row>
    <row r="276" ht="12.75">
      <c r="H276" s="48"/>
    </row>
    <row r="277" ht="12.75">
      <c r="H277" s="48"/>
    </row>
    <row r="278" ht="12.75">
      <c r="H278" s="48"/>
    </row>
    <row r="279" ht="12.75">
      <c r="H279" s="48"/>
    </row>
    <row r="280" ht="12.75">
      <c r="H280" s="48"/>
    </row>
    <row r="281" ht="12.75">
      <c r="H281" s="48"/>
    </row>
    <row r="282" ht="12.75">
      <c r="H282" s="48"/>
    </row>
    <row r="283" ht="12.75">
      <c r="H283" s="48"/>
    </row>
    <row r="284" spans="1:8" ht="12.75">
      <c r="A284" s="4" t="s">
        <v>113</v>
      </c>
      <c r="B284" s="6" t="s">
        <v>114</v>
      </c>
      <c r="H284" s="48"/>
    </row>
    <row r="285" ht="12.75">
      <c r="H285" s="48"/>
    </row>
    <row r="286" ht="12.75">
      <c r="H286" s="48"/>
    </row>
    <row r="287" ht="12.75">
      <c r="H287" s="48"/>
    </row>
    <row r="288" ht="12.75">
      <c r="H288" s="48"/>
    </row>
    <row r="289" ht="12.75">
      <c r="H289" s="48"/>
    </row>
    <row r="290" spans="1:8" ht="12.75">
      <c r="A290" s="4" t="s">
        <v>115</v>
      </c>
      <c r="B290" s="6" t="s">
        <v>116</v>
      </c>
      <c r="H290" s="48"/>
    </row>
    <row r="291" ht="12.75">
      <c r="H291" s="48"/>
    </row>
    <row r="292" ht="12.75">
      <c r="H292" s="48"/>
    </row>
    <row r="293" ht="12.75">
      <c r="H293" s="48"/>
    </row>
    <row r="294" ht="12.75">
      <c r="H294" s="48"/>
    </row>
    <row r="295" ht="12.75">
      <c r="H295" s="48"/>
    </row>
    <row r="296" spans="1:8" ht="12.75">
      <c r="A296" s="4" t="s">
        <v>117</v>
      </c>
      <c r="B296" s="6" t="s">
        <v>118</v>
      </c>
      <c r="H296" s="48"/>
    </row>
    <row r="297" spans="1:8" ht="12.75">
      <c r="A297" s="7"/>
      <c r="B297" s="55"/>
      <c r="H297" s="14" t="s">
        <v>21</v>
      </c>
    </row>
    <row r="298" spans="1:8" ht="12.75">
      <c r="A298" s="7"/>
      <c r="B298" s="6"/>
      <c r="G298" s="30" t="s">
        <v>76</v>
      </c>
      <c r="H298" s="30" t="s">
        <v>67</v>
      </c>
    </row>
    <row r="299" spans="1:8" ht="12.75">
      <c r="A299" s="7"/>
      <c r="B299" s="6"/>
      <c r="G299" s="30" t="s">
        <v>87</v>
      </c>
      <c r="H299" s="30" t="s">
        <v>87</v>
      </c>
    </row>
    <row r="300" spans="7:8" ht="12.75">
      <c r="G300" s="30" t="s">
        <v>30</v>
      </c>
      <c r="H300" s="30" t="s">
        <v>30</v>
      </c>
    </row>
    <row r="301" spans="2:8" ht="12.75">
      <c r="B301" s="55" t="s">
        <v>119</v>
      </c>
      <c r="G301" s="30" t="s">
        <v>31</v>
      </c>
      <c r="H301" s="30" t="s">
        <v>31</v>
      </c>
    </row>
    <row r="302" spans="2:8" ht="5.25" customHeight="1">
      <c r="B302" s="55"/>
      <c r="G302" s="14"/>
      <c r="H302" s="48"/>
    </row>
    <row r="303" spans="2:10" ht="13.5" thickBot="1">
      <c r="B303" s="2" t="s">
        <v>120</v>
      </c>
      <c r="G303" s="56">
        <f>'5.IS '!B45</f>
        <v>6267</v>
      </c>
      <c r="H303" s="56">
        <f>'5.IS '!F45</f>
        <v>8419</v>
      </c>
      <c r="I303" s="57"/>
      <c r="J303" s="57"/>
    </row>
    <row r="304" spans="7:10" ht="6" customHeight="1" thickTop="1">
      <c r="G304" s="58"/>
      <c r="H304" s="58"/>
      <c r="I304" s="58"/>
      <c r="J304" s="58"/>
    </row>
    <row r="305" spans="2:10" ht="12.75">
      <c r="B305" s="2" t="s">
        <v>121</v>
      </c>
      <c r="G305" s="59">
        <v>80000</v>
      </c>
      <c r="H305" s="59">
        <v>80000</v>
      </c>
      <c r="I305" s="57"/>
      <c r="J305" s="57"/>
    </row>
    <row r="306" spans="7:10" ht="4.5" customHeight="1">
      <c r="G306" s="58"/>
      <c r="H306" s="58"/>
      <c r="I306" s="58"/>
      <c r="J306" s="58"/>
    </row>
    <row r="307" spans="2:10" ht="13.5" thickBot="1">
      <c r="B307" s="2" t="s">
        <v>122</v>
      </c>
      <c r="G307" s="60">
        <f>G303/G305*100</f>
        <v>7.83375</v>
      </c>
      <c r="H307" s="60">
        <f>H303/H305*100</f>
        <v>10.52375</v>
      </c>
      <c r="I307" s="61"/>
      <c r="J307" s="61"/>
    </row>
    <row r="308" spans="6:8" ht="13.5" thickTop="1">
      <c r="F308" s="62"/>
      <c r="G308" s="51"/>
      <c r="H308" s="51"/>
    </row>
    <row r="309" spans="2:8" ht="12.75">
      <c r="B309" s="55" t="s">
        <v>123</v>
      </c>
      <c r="F309" s="63"/>
      <c r="H309" s="48"/>
    </row>
    <row r="310" spans="2:8" ht="12.75">
      <c r="B310" s="55"/>
      <c r="F310" s="63"/>
      <c r="H310" s="48"/>
    </row>
    <row r="311" spans="2:8" ht="12.75">
      <c r="B311" s="55"/>
      <c r="F311" s="63"/>
      <c r="H311" s="48"/>
    </row>
    <row r="312" spans="2:8" ht="12.75">
      <c r="B312" s="55"/>
      <c r="F312" s="63"/>
      <c r="H312" s="48"/>
    </row>
    <row r="313" spans="2:8" ht="12.75">
      <c r="B313" s="55"/>
      <c r="F313" s="63"/>
      <c r="H313" s="48"/>
    </row>
    <row r="314" spans="2:8" ht="12.75">
      <c r="B314" s="55"/>
      <c r="F314" s="63"/>
      <c r="H314" s="48"/>
    </row>
    <row r="315" spans="6:8" ht="12.75">
      <c r="F315" s="63"/>
      <c r="H315" s="48"/>
    </row>
    <row r="316" spans="6:8" ht="12.75">
      <c r="F316" s="63"/>
      <c r="H316" s="48"/>
    </row>
    <row r="317" spans="6:8" ht="12.75">
      <c r="F317" s="64"/>
      <c r="G317" s="51"/>
      <c r="H317" s="48"/>
    </row>
    <row r="318" spans="6:8" ht="12.75">
      <c r="F318" s="64"/>
      <c r="G318" s="51"/>
      <c r="H318" s="48"/>
    </row>
    <row r="319" spans="6:8" ht="12.75">
      <c r="F319" s="64"/>
      <c r="G319" s="51"/>
      <c r="H319" s="48"/>
    </row>
    <row r="320" spans="6:8" ht="12.75">
      <c r="F320" s="64"/>
      <c r="G320" s="51"/>
      <c r="H320" s="48"/>
    </row>
    <row r="321" spans="6:8" ht="12.75">
      <c r="F321" s="63"/>
      <c r="H321" s="48"/>
    </row>
    <row r="322" spans="6:8" ht="12.75">
      <c r="F322" s="63"/>
      <c r="H322" s="48"/>
    </row>
    <row r="323" spans="6:8" ht="12.75">
      <c r="F323" s="63"/>
      <c r="H323" s="48"/>
    </row>
    <row r="324" spans="6:8" ht="12.75">
      <c r="F324" s="63"/>
      <c r="H324" s="48"/>
    </row>
    <row r="325" spans="6:8" ht="12.75">
      <c r="F325" s="63"/>
      <c r="H325" s="48"/>
    </row>
    <row r="326" spans="6:8" ht="12.75">
      <c r="F326" s="48"/>
      <c r="G326" s="48"/>
      <c r="H326" s="48"/>
    </row>
    <row r="327" spans="6:8" ht="12.75">
      <c r="F327" s="48"/>
      <c r="G327" s="48"/>
      <c r="H327" s="48"/>
    </row>
    <row r="328" spans="6:8" ht="12.75">
      <c r="F328" s="48"/>
      <c r="G328" s="48"/>
      <c r="H328" s="48"/>
    </row>
    <row r="329" spans="6:8" ht="12.75">
      <c r="F329" s="48"/>
      <c r="G329" s="48"/>
      <c r="H329" s="48"/>
    </row>
    <row r="330" spans="6:8" ht="12.75" hidden="1">
      <c r="F330" s="48"/>
      <c r="G330" s="48"/>
      <c r="H330" s="48"/>
    </row>
    <row r="331" spans="6:8" ht="12.75" hidden="1">
      <c r="F331" s="48"/>
      <c r="G331" s="48"/>
      <c r="H331" s="48"/>
    </row>
    <row r="332" spans="6:8" ht="12.75" hidden="1">
      <c r="F332" s="48"/>
      <c r="G332" s="48"/>
      <c r="H332" s="48"/>
    </row>
    <row r="333" spans="6:8" ht="12.75" hidden="1">
      <c r="F333" s="48"/>
      <c r="G333" s="48"/>
      <c r="H333" s="48"/>
    </row>
    <row r="334" ht="12.75" hidden="1"/>
    <row r="335" ht="12.75" hidden="1"/>
    <row r="336" ht="12.75" hidden="1"/>
    <row r="337" ht="12.75" hidden="1"/>
    <row r="341" spans="6:8" ht="12.75">
      <c r="F341" s="48"/>
      <c r="G341" s="48"/>
      <c r="H341" s="48"/>
    </row>
    <row r="342" spans="6:8" ht="12.75">
      <c r="F342" s="48"/>
      <c r="G342" s="48"/>
      <c r="H342" s="48"/>
    </row>
    <row r="343" spans="6:8" ht="12.75">
      <c r="F343" s="48"/>
      <c r="G343" s="48"/>
      <c r="H343" s="48"/>
    </row>
    <row r="344" spans="6:8" ht="12.75">
      <c r="F344" s="48"/>
      <c r="G344" s="48"/>
      <c r="H344" s="48"/>
    </row>
    <row r="345" spans="6:8" ht="12.75">
      <c r="F345" s="48"/>
      <c r="G345" s="48"/>
      <c r="H345" s="48"/>
    </row>
    <row r="346" spans="6:8" ht="12.75">
      <c r="F346" s="48"/>
      <c r="G346" s="48"/>
      <c r="H346" s="48"/>
    </row>
    <row r="347" spans="6:8" ht="12.75">
      <c r="F347" s="48"/>
      <c r="G347" s="48"/>
      <c r="H347" s="48"/>
    </row>
    <row r="348" spans="6:8" ht="12.75">
      <c r="F348" s="48"/>
      <c r="G348" s="48"/>
      <c r="H348" s="48"/>
    </row>
    <row r="349" spans="6:8" ht="12.75">
      <c r="F349" s="48"/>
      <c r="G349" s="48"/>
      <c r="H349" s="48"/>
    </row>
    <row r="350" spans="6:8" ht="12.75">
      <c r="F350" s="48"/>
      <c r="G350" s="48"/>
      <c r="H350" s="48"/>
    </row>
    <row r="351" spans="6:8" ht="12.75">
      <c r="F351" s="48"/>
      <c r="G351" s="48"/>
      <c r="H351" s="48"/>
    </row>
    <row r="352" spans="6:8" ht="12.75">
      <c r="F352" s="48"/>
      <c r="G352" s="48"/>
      <c r="H352" s="48"/>
    </row>
    <row r="353" spans="6:8" ht="12.75">
      <c r="F353" s="48"/>
      <c r="G353" s="48"/>
      <c r="H353" s="48"/>
    </row>
    <row r="354" spans="6:8" ht="12.75">
      <c r="F354" s="48"/>
      <c r="G354" s="48"/>
      <c r="H354" s="48"/>
    </row>
    <row r="355" spans="6:8" ht="12.75">
      <c r="F355" s="48"/>
      <c r="G355" s="48"/>
      <c r="H355" s="48"/>
    </row>
    <row r="356" spans="6:8" ht="12.75">
      <c r="F356" s="48"/>
      <c r="G356" s="48"/>
      <c r="H356" s="48"/>
    </row>
    <row r="357" spans="6:8" ht="12.75">
      <c r="F357" s="48"/>
      <c r="G357" s="48"/>
      <c r="H357" s="48"/>
    </row>
    <row r="358" spans="6:8" ht="12.75">
      <c r="F358" s="48"/>
      <c r="G358" s="48"/>
      <c r="H358" s="48"/>
    </row>
    <row r="359" spans="6:8" ht="12.75">
      <c r="F359" s="48"/>
      <c r="G359" s="48"/>
      <c r="H359" s="48"/>
    </row>
    <row r="360" spans="6:8" ht="12.75">
      <c r="F360" s="48"/>
      <c r="G360" s="48"/>
      <c r="H360" s="48"/>
    </row>
    <row r="361" spans="6:8" ht="12.75">
      <c r="F361" s="48"/>
      <c r="G361" s="48"/>
      <c r="H361" s="48"/>
    </row>
    <row r="362" spans="6:8" ht="12.75">
      <c r="F362" s="48"/>
      <c r="G362" s="48"/>
      <c r="H362" s="48"/>
    </row>
    <row r="363" spans="6:8" ht="12.75">
      <c r="F363" s="48"/>
      <c r="G363" s="48"/>
      <c r="H363" s="48"/>
    </row>
    <row r="372" spans="6:8" ht="12.75">
      <c r="F372" s="48"/>
      <c r="G372" s="48"/>
      <c r="H372" s="48"/>
    </row>
    <row r="373" spans="6:8" ht="12.75">
      <c r="F373" s="48"/>
      <c r="G373" s="48"/>
      <c r="H373" s="48"/>
    </row>
    <row r="374" spans="6:8" ht="12.75">
      <c r="F374" s="48"/>
      <c r="G374" s="48"/>
      <c r="H374" s="48"/>
    </row>
    <row r="375" spans="6:8" ht="12.75">
      <c r="F375" s="48"/>
      <c r="G375" s="48"/>
      <c r="H375" s="48"/>
    </row>
    <row r="376" spans="6:8" ht="12.75">
      <c r="F376" s="48"/>
      <c r="G376" s="48"/>
      <c r="H376" s="48"/>
    </row>
    <row r="377" spans="6:8" ht="12.75">
      <c r="F377" s="48"/>
      <c r="G377" s="48"/>
      <c r="H377" s="48"/>
    </row>
    <row r="378" spans="6:8" ht="12.75">
      <c r="F378" s="48"/>
      <c r="G378" s="48"/>
      <c r="H378" s="48"/>
    </row>
    <row r="379" spans="6:8" ht="12.75">
      <c r="F379" s="48"/>
      <c r="G379" s="48"/>
      <c r="H379" s="48"/>
    </row>
    <row r="380" spans="6:8" ht="12.75">
      <c r="F380" s="48"/>
      <c r="G380" s="48"/>
      <c r="H380" s="48"/>
    </row>
    <row r="381" spans="6:8" ht="12.75">
      <c r="F381" s="48"/>
      <c r="G381" s="48"/>
      <c r="H381" s="48"/>
    </row>
    <row r="382" spans="6:8" ht="12.75">
      <c r="F382" s="48"/>
      <c r="G382" s="48"/>
      <c r="H382" s="48"/>
    </row>
    <row r="383" spans="6:8" ht="12.75">
      <c r="F383" s="48"/>
      <c r="G383" s="48"/>
      <c r="H383" s="48"/>
    </row>
    <row r="384" spans="6:8" ht="12.75">
      <c r="F384" s="48"/>
      <c r="G384" s="48"/>
      <c r="H384" s="48"/>
    </row>
    <row r="385" spans="6:8" ht="12.75">
      <c r="F385" s="48"/>
      <c r="G385" s="48"/>
      <c r="H385" s="48"/>
    </row>
    <row r="386" spans="6:8" ht="12.75">
      <c r="F386" s="48"/>
      <c r="G386" s="48"/>
      <c r="H386" s="48"/>
    </row>
  </sheetData>
  <printOptions/>
  <pageMargins left="1.18" right="0.275590551181102" top="0.51" bottom="0.81" header="0.196850393700787" footer="0.196850393700787"/>
  <pageSetup blackAndWhite="1" horizontalDpi="600" verticalDpi="600" orientation="portrait" paperSize="9" scale="93" r:id="rId2"/>
  <headerFooter alignWithMargins="0">
    <oddFooter>&amp;CPage &amp;P+4
</oddFooter>
  </headerFooter>
  <rowBreaks count="5" manualBreakCount="5">
    <brk id="63" max="7" man="1"/>
    <brk id="127" max="7" man="1"/>
    <brk id="189" max="7" man="1"/>
    <brk id="254" max="7" man="1"/>
    <brk id="32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Goodway Rubber</dc:creator>
  <cp:keywords/>
  <dc:description/>
  <cp:lastModifiedBy>Donna</cp:lastModifiedBy>
  <cp:lastPrinted>2005-11-29T08:03:19Z</cp:lastPrinted>
  <dcterms:created xsi:type="dcterms:W3CDTF">2005-11-28T06:20:04Z</dcterms:created>
  <dcterms:modified xsi:type="dcterms:W3CDTF">2005-11-29T08:05:42Z</dcterms:modified>
  <cp:category/>
  <cp:version/>
  <cp:contentType/>
  <cp:contentStatus/>
</cp:coreProperties>
</file>